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31C20C68-49E0-4437-ACE8-6534DD650CDC}" xr6:coauthVersionLast="46" xr6:coauthVersionMax="46" xr10:uidLastSave="{00000000-0000-0000-0000-000000000000}"/>
  <bookViews>
    <workbookView xWindow="-108" yWindow="-108" windowWidth="23256" windowHeight="12576" firstSheet="8" activeTab="15" xr2:uid="{00000000-000D-0000-FFFF-FFFF00000000}"/>
  </bookViews>
  <sheets>
    <sheet name="01.08.2025.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  <sheet name="18.08.2025." sheetId="12" r:id="rId12"/>
    <sheet name="19.08.2025." sheetId="13" r:id="rId13"/>
    <sheet name="20.08.2025." sheetId="14" r:id="rId14"/>
    <sheet name="21.08.2025." sheetId="15" r:id="rId15"/>
    <sheet name="22.08.2025.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6" l="1"/>
  <c r="C43" i="16"/>
  <c r="C40" i="16"/>
  <c r="C36" i="16"/>
  <c r="C12" i="15" l="1"/>
  <c r="C7" i="15"/>
  <c r="C11" i="15"/>
  <c r="C6" i="14"/>
  <c r="C7" i="14" s="1"/>
  <c r="C82" i="13"/>
  <c r="C81" i="13"/>
  <c r="C77" i="13"/>
  <c r="C74" i="13"/>
  <c r="C71" i="13"/>
  <c r="C68" i="13"/>
  <c r="C49" i="13"/>
  <c r="C43" i="13"/>
  <c r="C39" i="13"/>
  <c r="C36" i="13"/>
  <c r="C24" i="13"/>
  <c r="C21" i="13"/>
  <c r="C17" i="13"/>
  <c r="C12" i="12"/>
  <c r="C6" i="12"/>
  <c r="C6" i="11"/>
  <c r="C7" i="11" s="1"/>
  <c r="C9" i="10"/>
  <c r="C6" i="10"/>
  <c r="C10" i="9"/>
  <c r="C7" i="9"/>
  <c r="C57" i="8"/>
  <c r="C60" i="8"/>
  <c r="C61" i="8" s="1"/>
  <c r="C54" i="8"/>
  <c r="C51" i="8"/>
  <c r="C47" i="8"/>
  <c r="C14" i="8"/>
  <c r="C10" i="8"/>
  <c r="C7" i="8"/>
  <c r="C78" i="13" l="1"/>
  <c r="C13" i="12"/>
  <c r="C10" i="10"/>
  <c r="C11" i="9"/>
  <c r="C7" i="7"/>
  <c r="C6" i="7"/>
  <c r="C75" i="6"/>
  <c r="C76" i="6" s="1"/>
  <c r="C72" i="6"/>
  <c r="C68" i="6"/>
  <c r="C64" i="6"/>
  <c r="C61" i="6"/>
  <c r="C56" i="6"/>
  <c r="C24" i="6"/>
  <c r="C77" i="5"/>
  <c r="C35" i="5"/>
  <c r="C64" i="5"/>
  <c r="C67" i="5"/>
  <c r="C73" i="5"/>
  <c r="C81" i="5"/>
  <c r="C84" i="5"/>
  <c r="C85" i="5" s="1"/>
  <c r="C39" i="5"/>
  <c r="C31" i="5"/>
  <c r="C48" i="5"/>
  <c r="C43" i="5"/>
  <c r="C28" i="5"/>
  <c r="C23" i="5"/>
  <c r="C78" i="5" l="1"/>
  <c r="C11" i="4" l="1"/>
  <c r="C10" i="4"/>
  <c r="C7" i="4"/>
  <c r="C16" i="3"/>
  <c r="C17" i="3" s="1"/>
  <c r="C12" i="3"/>
  <c r="C9" i="3"/>
  <c r="C15" i="1"/>
  <c r="C10" i="1"/>
  <c r="C16" i="1" l="1"/>
</calcChain>
</file>

<file path=xl/sharedStrings.xml><?xml version="1.0" encoding="utf-8"?>
<sst xmlns="http://schemas.openxmlformats.org/spreadsheetml/2006/main" count="461" uniqueCount="276">
  <si>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</si>
  <si>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</si>
  <si>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</si>
  <si>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</si>
  <si>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</si>
  <si>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</si>
  <si>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</si>
  <si>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UZT PROVOZIJA </t>
  </si>
  <si>
    <t xml:space="preserve">UKUPNO OSTALO PL </t>
  </si>
  <si>
    <t>2.KRV</t>
  </si>
  <si>
    <t>MEDICON DEC</t>
  </si>
  <si>
    <t>UKUPNO</t>
  </si>
  <si>
    <t>01.08.2025.</t>
  </si>
  <si>
    <t>BEOHEM</t>
  </si>
  <si>
    <t>MAYMEDICA</t>
  </si>
  <si>
    <t>04.08.2025.</t>
  </si>
  <si>
    <t>05.08.2025.</t>
  </si>
  <si>
    <t>SOLIDARNA P ZA 07.2025.</t>
  </si>
  <si>
    <t>OTPREMNINE ZA 07.2025.</t>
  </si>
  <si>
    <t>PUTNI TROSAK 07.2025.</t>
  </si>
  <si>
    <t>POVRAT OTM PL OD SREDSTAVA DSG</t>
  </si>
  <si>
    <t>2.CITOSTACI</t>
  </si>
  <si>
    <t>UKUPNO CITOSTATICI</t>
  </si>
  <si>
    <t>3.OTM</t>
  </si>
  <si>
    <t>UKUPNO OTM</t>
  </si>
  <si>
    <t>PT ZA SPECIJALIZANTE 06.2025.</t>
  </si>
  <si>
    <t>06.08.2025.</t>
  </si>
  <si>
    <t>DNEVNICE</t>
  </si>
  <si>
    <t>2.APV</t>
  </si>
  <si>
    <t>UKUPNO APV</t>
  </si>
  <si>
    <t>MEDICOM ŠABAC</t>
  </si>
  <si>
    <t>RFZO-DIREKTNA PLAĆANJA .</t>
  </si>
  <si>
    <t>1.SAN MATERIJAL</t>
  </si>
  <si>
    <t>B BRAUN</t>
  </si>
  <si>
    <t>DENTAL BP</t>
  </si>
  <si>
    <t>FLORA KOMERC</t>
  </si>
  <si>
    <t>MEDICA LINEA</t>
  </si>
  <si>
    <t>UKUPNO  SAN MATERIJAL</t>
  </si>
  <si>
    <t>2. UM IMPLATANTI</t>
  </si>
  <si>
    <t>MAGNA PH</t>
  </si>
  <si>
    <t>MAYMEDICAL</t>
  </si>
  <si>
    <t>ORTHOAID</t>
  </si>
  <si>
    <t>UKUPNO UM IMPLATANTI</t>
  </si>
  <si>
    <t>UKUPNO  STENTOVI</t>
  </si>
  <si>
    <t>5.UM ORTOPEDIJA</t>
  </si>
  <si>
    <t>UKUPNO UM ORTOPEDIJA</t>
  </si>
  <si>
    <t>UKUPNO DIREKTNA PLAĆANJA</t>
  </si>
  <si>
    <t xml:space="preserve">2.OSTALO PL </t>
  </si>
  <si>
    <t>AMICUS</t>
  </si>
  <si>
    <t>07.08.2025.</t>
  </si>
  <si>
    <t>APTUS</t>
  </si>
  <si>
    <t>CIS MEDIKAL</t>
  </si>
  <si>
    <t>ETER MEDICAL</t>
  </si>
  <si>
    <t>FUTUR PHARM</t>
  </si>
  <si>
    <t>GOSPER</t>
  </si>
  <si>
    <t>HUMANIS</t>
  </si>
  <si>
    <t>LAYON</t>
  </si>
  <si>
    <t>MDTRONIC</t>
  </si>
  <si>
    <t>NEOMEDICA</t>
  </si>
  <si>
    <t>OPTICUS</t>
  </si>
  <si>
    <t>VEGA</t>
  </si>
  <si>
    <t>ZOREX</t>
  </si>
  <si>
    <t>SOUL MEDICAL</t>
  </si>
  <si>
    <t>MAKLER</t>
  </si>
  <si>
    <t>MARK MEDICAL</t>
  </si>
  <si>
    <t>UKUPNO  LEK</t>
  </si>
  <si>
    <t>ADOC</t>
  </si>
  <si>
    <t>BEOMEDICA</t>
  </si>
  <si>
    <t>BOEHRINGER</t>
  </si>
  <si>
    <t>ECOTRADE</t>
  </si>
  <si>
    <t>FARMALOGIST</t>
  </si>
  <si>
    <t>INOPHARM</t>
  </si>
  <si>
    <t>PHARMA SWISS</t>
  </si>
  <si>
    <t>PHOENIX</t>
  </si>
  <si>
    <t>SOPHARMA</t>
  </si>
  <si>
    <t>UKUPNO UM OSTALO</t>
  </si>
  <si>
    <t>3.GRAFTOVI</t>
  </si>
  <si>
    <t>PROSPERA</t>
  </si>
  <si>
    <t>UKUPNO  GRAFTOV I</t>
  </si>
  <si>
    <t>4.LEK C LISTA</t>
  </si>
  <si>
    <t>UKUPNO LEK C LISTA</t>
  </si>
  <si>
    <t>6.HEMOFILIJA</t>
  </si>
  <si>
    <t>PFIZER</t>
  </si>
  <si>
    <t>UKUPNO  HEMOFILIJA</t>
  </si>
  <si>
    <t>7.CITOSTATICI</t>
  </si>
  <si>
    <t>8.LEK</t>
  </si>
  <si>
    <t>9. UM OSTALO</t>
  </si>
  <si>
    <t>10.HEMODIJALIZA</t>
  </si>
  <si>
    <t>UKUPNO  HEMODIJALIZA</t>
  </si>
  <si>
    <t>11.STENTOVI</t>
  </si>
  <si>
    <t>3.RFZO ZARADA</t>
  </si>
  <si>
    <t>ZARADA RAZLKA 07.2025.</t>
  </si>
  <si>
    <t>UKUPNO  ZARADA</t>
  </si>
  <si>
    <t>08.08.2025.</t>
  </si>
  <si>
    <t>1.OTM 06-2025-2-TRANSFERI RFZO</t>
  </si>
  <si>
    <t>A1</t>
  </si>
  <si>
    <t xml:space="preserve">BIROMRKET </t>
  </si>
  <si>
    <t xml:space="preserve">BL VISION </t>
  </si>
  <si>
    <t xml:space="preserve">ENERGO TIPO </t>
  </si>
  <si>
    <t xml:space="preserve">EUROMEDICINA NS </t>
  </si>
  <si>
    <t xml:space="preserve">FLORA KOMERC </t>
  </si>
  <si>
    <t xml:space="preserve">KOMAZEC </t>
  </si>
  <si>
    <t>LIGTH ELECTRIC</t>
  </si>
  <si>
    <t xml:space="preserve">MILKOMERC </t>
  </si>
  <si>
    <t>OVEX</t>
  </si>
  <si>
    <t xml:space="preserve">REMONDIS </t>
  </si>
  <si>
    <t xml:space="preserve">BENČIK </t>
  </si>
  <si>
    <t xml:space="preserve">STIGA </t>
  </si>
  <si>
    <t xml:space="preserve">TELEKOM SRBIJA </t>
  </si>
  <si>
    <t xml:space="preserve">TUTORIĆ </t>
  </si>
  <si>
    <t xml:space="preserve">VLANIX </t>
  </si>
  <si>
    <t xml:space="preserve">VOLAN </t>
  </si>
  <si>
    <t>X-RAY</t>
  </si>
  <si>
    <t xml:space="preserve">2.SANITET 06-2025-1-TRANSFERI RFZO </t>
  </si>
  <si>
    <t xml:space="preserve">GALENA LAB </t>
  </si>
  <si>
    <t xml:space="preserve">APTUS </t>
  </si>
  <si>
    <t>BIOGNOST</t>
  </si>
  <si>
    <t xml:space="preserve">BIOTEC MEDICAL </t>
  </si>
  <si>
    <t>DIACOR</t>
  </si>
  <si>
    <t xml:space="preserve">GALEN FOKUS </t>
  </si>
  <si>
    <t xml:space="preserve">GOSPER </t>
  </si>
  <si>
    <t>INTREX</t>
  </si>
  <si>
    <t>KARDIOMED</t>
  </si>
  <si>
    <t>LAVIEFARM</t>
  </si>
  <si>
    <t xml:space="preserve">MAGNA PHARMACIA </t>
  </si>
  <si>
    <t xml:space="preserve">MARK MEDICAL </t>
  </si>
  <si>
    <t xml:space="preserve">MEDICA LINEA </t>
  </si>
  <si>
    <t>MEDILABOR</t>
  </si>
  <si>
    <t xml:space="preserve">MEDTRONIC </t>
  </si>
  <si>
    <t>MESSER</t>
  </si>
  <si>
    <t xml:space="preserve">NEOMEDICA NS </t>
  </si>
  <si>
    <t xml:space="preserve">OGRANAK OLYMPUS </t>
  </si>
  <si>
    <t xml:space="preserve">PAN STAR </t>
  </si>
  <si>
    <t xml:space="preserve">PHOENIX </t>
  </si>
  <si>
    <t xml:space="preserve">PRIZMA </t>
  </si>
  <si>
    <t>PROMED</t>
  </si>
  <si>
    <t>PROMEDIA</t>
  </si>
  <si>
    <t xml:space="preserve">SANOMED </t>
  </si>
  <si>
    <t>SINOFARM</t>
  </si>
  <si>
    <t xml:space="preserve">TIM CO </t>
  </si>
  <si>
    <t xml:space="preserve">VICOR </t>
  </si>
  <si>
    <t xml:space="preserve">VITORMEDIC </t>
  </si>
  <si>
    <t xml:space="preserve">3.REAGENSI 06-2025-1-TRANSFERI RFZO </t>
  </si>
  <si>
    <t xml:space="preserve">UNI CHEM </t>
  </si>
  <si>
    <t xml:space="preserve">VIVOGEN </t>
  </si>
  <si>
    <t xml:space="preserve">4.UGRADNI MAT.ORTOPEDIJA  06-2025-1-TRANSFERI RFZO </t>
  </si>
  <si>
    <t xml:space="preserve">MAKR MEDICAL </t>
  </si>
  <si>
    <t xml:space="preserve">5.OSTALI UGR.MATERIJA 06-2025-1-TRANSFERI RFZO </t>
  </si>
  <si>
    <t xml:space="preserve">ECOTRADE </t>
  </si>
  <si>
    <t xml:space="preserve">6.ENERGENTI 06-2025-2-TRANSFERI RFZO </t>
  </si>
  <si>
    <t xml:space="preserve">ZAVOD ZA JAVNO ZDRAVLJE </t>
  </si>
  <si>
    <t xml:space="preserve">KNEZ PETROL </t>
  </si>
  <si>
    <t xml:space="preserve">UKUPNO TRANSFERI </t>
  </si>
  <si>
    <t>UKUPNO ENERGENTI</t>
  </si>
  <si>
    <t>UKUPNO REANGESI</t>
  </si>
  <si>
    <t>UKUPNO SAN MATERIJAL</t>
  </si>
  <si>
    <t>POVRAT OTM RFZO</t>
  </si>
  <si>
    <t>7.OSTALO PL</t>
  </si>
  <si>
    <t>UZT PROVIZIJA</t>
  </si>
  <si>
    <t>11.08.2025.</t>
  </si>
  <si>
    <t>12.08.2025.</t>
  </si>
  <si>
    <t>1.LEK VAN  UGOVORA MED.KISEONIK 06/2025</t>
  </si>
  <si>
    <t>2.LEK VAN LISTE LEKOVA 06/2025</t>
  </si>
  <si>
    <t>UNI CHEM</t>
  </si>
  <si>
    <t>3.UM ORTOPEDIJA 06/2025-2</t>
  </si>
  <si>
    <t>NARCISSUS</t>
  </si>
  <si>
    <t>4.SANITET 06/2025-2</t>
  </si>
  <si>
    <t>AMICUS SRB D.O.O.</t>
  </si>
  <si>
    <t>APTUS DOO BEOGRAD</t>
  </si>
  <si>
    <t>B.BRAUN ADRIA RSRB DOO</t>
  </si>
  <si>
    <t>DIACOR DOO</t>
  </si>
  <si>
    <t>FLORA KOMERC DOO</t>
  </si>
  <si>
    <t>LABRA NIŠ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</si>
  <si>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</si>
  <si>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</si>
  <si>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</si>
  <si>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</si>
  <si>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</si>
  <si>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</si>
  <si>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</si>
  <si>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MEDILABOR DOO</t>
  </si>
  <si>
    <t>MEDIPRO MPM</t>
  </si>
  <si>
    <t>MEDTRONIC SRBIJA DOO</t>
  </si>
  <si>
    <t>MESSER-TEHNOGAS AD</t>
  </si>
  <si>
    <t>NEOMEDICA BGD.</t>
  </si>
  <si>
    <t>NEOMEDICA N.S.</t>
  </si>
  <si>
    <t>PHOENIX PHARMA DOO</t>
  </si>
  <si>
    <t>PROMED DOO NOVI SAD</t>
  </si>
  <si>
    <t>PROMEDIA DOO</t>
  </si>
  <si>
    <t>SANOMED DOO</t>
  </si>
  <si>
    <t>SN MEDIC DOO</t>
  </si>
  <si>
    <t>STIGA</t>
  </si>
  <si>
    <t>SUPERLAB</t>
  </si>
  <si>
    <t>TECHNOMED TPS BEOGRAD</t>
  </si>
  <si>
    <t>TIM CO D.O.O. BEOGRAD</t>
  </si>
  <si>
    <t>TOPCHEMIE MEDLAB D.O.O.</t>
  </si>
  <si>
    <t>VIVOGEN doo</t>
  </si>
  <si>
    <t>5.REAGENSI  06/2025-2</t>
  </si>
  <si>
    <t>PROMEDA</t>
  </si>
  <si>
    <t>6.UM OSTALO 06/2025-2</t>
  </si>
  <si>
    <t>8.APV</t>
  </si>
  <si>
    <t>RTG TIM</t>
  </si>
  <si>
    <t>13.08.2025.</t>
  </si>
  <si>
    <t>JUBILARNA</t>
  </si>
  <si>
    <t>2.RFZO JUBILARNA</t>
  </si>
  <si>
    <t>UKUPNO RFZO JUBILARNA</t>
  </si>
  <si>
    <t>14.08.2025.</t>
  </si>
  <si>
    <t>2.GRAD SUBOTICA</t>
  </si>
  <si>
    <t>MAJA BEATOVIC</t>
  </si>
  <si>
    <t>UKUPNO GRAD SUBOTICA</t>
  </si>
  <si>
    <t>15.08.2025.</t>
  </si>
  <si>
    <t>UZT PROVIZJA</t>
  </si>
  <si>
    <t>16.08.2025.</t>
  </si>
  <si>
    <t>DIAHEM GR</t>
  </si>
  <si>
    <t>19.08.2025.</t>
  </si>
  <si>
    <t>ATAN MARK</t>
  </si>
  <si>
    <t>PRIZMA</t>
  </si>
  <si>
    <t>INPHARM</t>
  </si>
  <si>
    <t>ROCHE</t>
  </si>
  <si>
    <t>MEDICOM</t>
  </si>
  <si>
    <t>MEDIKUNION</t>
  </si>
  <si>
    <t>MERCK</t>
  </si>
  <si>
    <t>UNI-CHEM</t>
  </si>
  <si>
    <t>9. UM OROPEDIJA</t>
  </si>
  <si>
    <t>5.ENERGENTI</t>
  </si>
  <si>
    <t>CESTOR</t>
  </si>
  <si>
    <t>EAST</t>
  </si>
  <si>
    <t>UKUPNO  REAGENSI</t>
  </si>
  <si>
    <t>6.REAGENSI</t>
  </si>
  <si>
    <t>11.LEK N2 OBRAZAC</t>
  </si>
  <si>
    <t>UKUPNO  LEK N2 OBRAZAC</t>
  </si>
  <si>
    <t>INPOPHARM</t>
  </si>
  <si>
    <t>PROTON SISTEM</t>
  </si>
  <si>
    <t>20.08.2025.</t>
  </si>
  <si>
    <t>21.08.2025.</t>
  </si>
  <si>
    <t>1.HRANA</t>
  </si>
  <si>
    <t>UKUPNO HRANA</t>
  </si>
  <si>
    <t>ILLI</t>
  </si>
  <si>
    <t>2.ENERGENTI</t>
  </si>
  <si>
    <t>TOPLANA</t>
  </si>
  <si>
    <t>22.08.2025.</t>
  </si>
  <si>
    <t>1.OTM 07-2025-1-TRANSFERI RFZO</t>
  </si>
  <si>
    <t xml:space="preserve"> A1</t>
  </si>
  <si>
    <t xml:space="preserve"> APOTEKARSKA USTANOVA GALENA LAB</t>
  </si>
  <si>
    <t xml:space="preserve"> BUS COMPUTERS DOO</t>
  </si>
  <si>
    <t xml:space="preserve"> ELECOM SISTEMd.o.o.</t>
  </si>
  <si>
    <t>EUROMEDICINA NOVI SAD</t>
  </si>
  <si>
    <t xml:space="preserve"> FLORA KOMERC DOO</t>
  </si>
  <si>
    <t>GENERALI OSIGURANJE</t>
  </si>
  <si>
    <t xml:space="preserve"> INEL</t>
  </si>
  <si>
    <t>JAVNO PREDUZEĆE "POŠTA SRBIJE"    BEOGRAD</t>
  </si>
  <si>
    <t xml:space="preserve"> KOMAZEC doo</t>
  </si>
  <si>
    <t xml:space="preserve"> LA FANTANA DOO</t>
  </si>
  <si>
    <t xml:space="preserve"> LIFT-MONT szr</t>
  </si>
  <si>
    <t xml:space="preserve"> MEDICOM DOO ŠABAC</t>
  </si>
  <si>
    <t xml:space="preserve"> MEDING DOO</t>
  </si>
  <si>
    <t xml:space="preserve"> MIPHEM DOO</t>
  </si>
  <si>
    <t>PIRAMIDA</t>
  </si>
  <si>
    <t xml:space="preserve"> SIEMENS HEALTHCARE DOO</t>
  </si>
  <si>
    <t xml:space="preserve"> SLUŽBENI GLASNIK</t>
  </si>
  <si>
    <t xml:space="preserve"> STIGA</t>
  </si>
  <si>
    <t xml:space="preserve"> TELEKOM SRBIJA</t>
  </si>
  <si>
    <t>TESCOM DOO</t>
  </si>
  <si>
    <t>TRIGLAV OSIGURANJE ADO BG</t>
  </si>
  <si>
    <t>TRIVAX VV DOO</t>
  </si>
  <si>
    <t>TUTORIĆ DOO</t>
  </si>
  <si>
    <t>VLANIX DOO  SUBOTICA</t>
  </si>
  <si>
    <t>VODOVOD I KANALIZACIJA JKP</t>
  </si>
  <si>
    <t>VOLAN SUBOTICA</t>
  </si>
  <si>
    <t>PUTNI TROŠAK SPEC. 07/25</t>
  </si>
  <si>
    <t xml:space="preserve">DNEVNICE URGENTNO </t>
  </si>
  <si>
    <t>ZAVOD ZA JAVNO ZDRAVLJE</t>
  </si>
  <si>
    <t xml:space="preserve"> ČISTOĆA I ZELENILO JKP</t>
  </si>
  <si>
    <t>UKUPNO POVRAT OTM</t>
  </si>
  <si>
    <t>3.POVRAT OTM</t>
  </si>
  <si>
    <t>POVRAT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</si>
</sst>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5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5" xfId="0" applyBorder="1"/>
    <xf numFmtId="4" fontId="0" fillId="0" borderId="6" xfId="0" applyNumberFormat="1" applyBorder="1"/>
    <xf numFmtId="0" fontId="2" fillId="0" borderId="5" xfId="0" applyFont="1" applyBorder="1"/>
  </cellXfs>
  <cellStyles count="3">
    <cellStyle name="Normal_Sheet1" xfId="1" xr:uid="{4494A247-B68D-4CD1-B244-BAD4A03BD425}"/>
    <cellStyle name="Normalan" xfId="0" builtinId="0"/>
    <cellStyle name="Normalan 2" xfId="2" xr:uid="{692FC40A-B43A-4CE8-ADBC-775C3CD5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activeCell="B27" sqref="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121265511.26000001</v>
      </c>
    </row>
    <row r="6" spans="2:3" x14ac:dyDescent="0.3">
      <c r="B6" s="9" t="s">
        <v>4</v>
      </c>
      <c r="C6" s="10">
        <v>188712.98</v>
      </c>
    </row>
    <row r="7" spans="2:3" x14ac:dyDescent="0.3">
      <c r="B7" s="9" t="s">
        <v>5</v>
      </c>
      <c r="C7" s="10">
        <v>413063.11</v>
      </c>
    </row>
    <row r="8" spans="2:3" x14ac:dyDescent="0.3">
      <c r="B8" s="9" t="s">
        <v>6</v>
      </c>
      <c r="C8" s="10">
        <v>109584.15</v>
      </c>
    </row>
    <row r="9" spans="2:3" x14ac:dyDescent="0.3">
      <c r="B9" s="9" t="s">
        <v>7</v>
      </c>
      <c r="C9" s="10">
        <v>6412.5</v>
      </c>
    </row>
    <row r="10" spans="2:3" ht="15" thickBot="1" x14ac:dyDescent="0.35">
      <c r="B10" s="11" t="s">
        <v>8</v>
      </c>
      <c r="C10" s="12">
        <f>SUM(C5:C9)</f>
        <v>121983284.00000001</v>
      </c>
    </row>
    <row r="11" spans="2:3" x14ac:dyDescent="0.3">
      <c r="B11" s="7" t="s">
        <v>9</v>
      </c>
      <c r="C11" s="8"/>
    </row>
    <row r="12" spans="2:3" x14ac:dyDescent="0.3">
      <c r="B12" s="9" t="s">
        <v>10</v>
      </c>
      <c r="C12" s="10">
        <v>399960</v>
      </c>
    </row>
    <row r="13" spans="2:3" x14ac:dyDescent="0.3">
      <c r="B13" s="9" t="s">
        <v>13</v>
      </c>
      <c r="C13" s="10">
        <v>17280</v>
      </c>
    </row>
    <row r="14" spans="2:3" x14ac:dyDescent="0.3">
      <c r="B14" s="9" t="s">
        <v>14</v>
      </c>
      <c r="C14" s="10">
        <v>244200</v>
      </c>
    </row>
    <row r="15" spans="2:3" ht="15" thickBot="1" x14ac:dyDescent="0.35">
      <c r="B15" s="11" t="s">
        <v>8</v>
      </c>
      <c r="C15" s="12">
        <f>SUM(C12:C14)</f>
        <v>661440</v>
      </c>
    </row>
    <row r="16" spans="2:3" ht="16.2" thickBot="1" x14ac:dyDescent="0.35">
      <c r="B16" s="13" t="s">
        <v>11</v>
      </c>
      <c r="C16" s="14">
        <f>SUM(C15+C10)</f>
        <v>122644724.00000001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A8071-5DDD-4055-A7D2-E33F8B44DA08}">
  <dimension ref="B1:C10"/>
  <sheetViews>
    <sheetView workbookViewId="0">
      <selection activeCell="F13" sqref="F1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7" t="s">
        <v>2</v>
      </c>
      <c r="C4" s="8"/>
    </row>
    <row r="5" spans="2:3" x14ac:dyDescent="0.3">
      <c r="B5" s="9" t="s">
        <v>7</v>
      </c>
      <c r="C5" s="10">
        <v>1101.06</v>
      </c>
    </row>
    <row r="6" spans="2:3" ht="15" thickBot="1" x14ac:dyDescent="0.35">
      <c r="B6" s="11" t="s">
        <v>8</v>
      </c>
      <c r="C6" s="12">
        <f>SUM(C5:C5)</f>
        <v>1101.06</v>
      </c>
    </row>
    <row r="7" spans="2:3" x14ac:dyDescent="0.3">
      <c r="B7" s="7" t="s">
        <v>207</v>
      </c>
      <c r="C7" s="8"/>
    </row>
    <row r="8" spans="2:3" x14ac:dyDescent="0.3">
      <c r="B8" s="9" t="s">
        <v>208</v>
      </c>
      <c r="C8" s="10">
        <v>115740.74</v>
      </c>
    </row>
    <row r="9" spans="2:3" ht="15" thickBot="1" x14ac:dyDescent="0.35">
      <c r="B9" s="11" t="s">
        <v>209</v>
      </c>
      <c r="C9" s="12">
        <f>SUM(C8:C8)</f>
        <v>115740.74</v>
      </c>
    </row>
    <row r="10" spans="2:3" ht="16.2" thickBot="1" x14ac:dyDescent="0.35">
      <c r="B10" s="13" t="s">
        <v>11</v>
      </c>
      <c r="C10" s="14">
        <f>SUM(C9+C6)</f>
        <v>116841.8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A22D7-4095-4998-AB22-2F83E3DE386E}">
  <dimension ref="B1:C7"/>
  <sheetViews>
    <sheetView workbookViewId="0">
      <selection activeCell="C28" sqref="C2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210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242.28</v>
      </c>
    </row>
    <row r="6" spans="2:3" ht="15" thickBot="1" x14ac:dyDescent="0.35">
      <c r="B6" s="11" t="s">
        <v>8</v>
      </c>
      <c r="C6" s="12">
        <f>SUM(C5:C5)</f>
        <v>242.28</v>
      </c>
    </row>
    <row r="7" spans="2:3" ht="16.2" thickBot="1" x14ac:dyDescent="0.35">
      <c r="B7" s="13" t="s">
        <v>11</v>
      </c>
      <c r="C7" s="14">
        <f>SUM(C6)</f>
        <v>242.28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9718-9B13-4D7A-8C86-A56F9CEE6D7B}">
  <dimension ref="B1:C13"/>
  <sheetViews>
    <sheetView workbookViewId="0">
      <selection activeCell="G11" sqref="G10:G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94442567.209999993</v>
      </c>
    </row>
    <row r="6" spans="2:3" ht="15" thickBot="1" x14ac:dyDescent="0.35">
      <c r="B6" s="11" t="s">
        <v>8</v>
      </c>
      <c r="C6" s="12">
        <f>SUM(C5:C5)</f>
        <v>94442567.209999993</v>
      </c>
    </row>
    <row r="7" spans="2:3" x14ac:dyDescent="0.3">
      <c r="B7" s="7" t="s">
        <v>9</v>
      </c>
      <c r="C7" s="8"/>
    </row>
    <row r="8" spans="2:3" x14ac:dyDescent="0.3">
      <c r="B8" s="9" t="s">
        <v>10</v>
      </c>
      <c r="C8" s="10">
        <v>494000</v>
      </c>
    </row>
    <row r="9" spans="2:3" x14ac:dyDescent="0.3">
      <c r="B9" s="9" t="s">
        <v>213</v>
      </c>
      <c r="C9" s="10">
        <v>274255.2</v>
      </c>
    </row>
    <row r="10" spans="2:3" x14ac:dyDescent="0.3">
      <c r="B10" s="9" t="s">
        <v>13</v>
      </c>
      <c r="C10" s="10">
        <v>910210</v>
      </c>
    </row>
    <row r="11" spans="2:3" x14ac:dyDescent="0.3">
      <c r="B11" s="9" t="s">
        <v>14</v>
      </c>
      <c r="C11" s="10">
        <v>366300</v>
      </c>
    </row>
    <row r="12" spans="2:3" ht="15" thickBot="1" x14ac:dyDescent="0.35">
      <c r="B12" s="11" t="s">
        <v>8</v>
      </c>
      <c r="C12" s="12">
        <f>SUM(C8:C11)</f>
        <v>2044765.2</v>
      </c>
    </row>
    <row r="13" spans="2:3" ht="16.2" thickBot="1" x14ac:dyDescent="0.35">
      <c r="B13" s="13" t="s">
        <v>11</v>
      </c>
      <c r="C13" s="14">
        <f>SUM(C12+C6)</f>
        <v>96487332.409999996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5D4A4-7E26-4049-BA68-8E9AC33ABED5}">
  <dimension ref="B1:C82"/>
  <sheetViews>
    <sheetView topLeftCell="A58" workbookViewId="0">
      <selection activeCell="C87" sqref="C86:C87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214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215</v>
      </c>
      <c r="C6" s="10">
        <v>1280313.6000000001</v>
      </c>
    </row>
    <row r="7" spans="2:3" x14ac:dyDescent="0.3">
      <c r="B7" s="9" t="s">
        <v>33</v>
      </c>
      <c r="C7" s="10">
        <v>336910.2</v>
      </c>
    </row>
    <row r="8" spans="2:3" x14ac:dyDescent="0.3">
      <c r="B8" s="9" t="s">
        <v>34</v>
      </c>
      <c r="C8" s="10">
        <v>62625</v>
      </c>
    </row>
    <row r="9" spans="2:3" x14ac:dyDescent="0.3">
      <c r="B9" s="9" t="s">
        <v>70</v>
      </c>
      <c r="C9" s="10">
        <v>101712</v>
      </c>
    </row>
    <row r="10" spans="2:3" x14ac:dyDescent="0.3">
      <c r="B10" s="9" t="s">
        <v>53</v>
      </c>
      <c r="C10" s="10">
        <v>15060.54</v>
      </c>
    </row>
    <row r="11" spans="2:3" x14ac:dyDescent="0.3">
      <c r="B11" s="9" t="s">
        <v>55</v>
      </c>
      <c r="C11" s="10">
        <v>16280</v>
      </c>
    </row>
    <row r="12" spans="2:3" x14ac:dyDescent="0.3">
      <c r="B12" s="9" t="s">
        <v>56</v>
      </c>
      <c r="C12" s="10">
        <v>33770</v>
      </c>
    </row>
    <row r="13" spans="2:3" x14ac:dyDescent="0.3">
      <c r="B13" s="9" t="s">
        <v>73</v>
      </c>
      <c r="C13" s="10">
        <v>167484.6</v>
      </c>
    </row>
    <row r="14" spans="2:3" x14ac:dyDescent="0.3">
      <c r="B14" s="9" t="s">
        <v>216</v>
      </c>
      <c r="C14" s="10">
        <v>11970</v>
      </c>
    </row>
    <row r="15" spans="2:3" x14ac:dyDescent="0.3">
      <c r="B15" s="9" t="s">
        <v>62</v>
      </c>
      <c r="C15" s="10">
        <v>7044</v>
      </c>
    </row>
    <row r="16" spans="2:3" x14ac:dyDescent="0.3">
      <c r="B16" s="9" t="s">
        <v>60</v>
      </c>
      <c r="C16" s="10">
        <v>708732</v>
      </c>
    </row>
    <row r="17" spans="2:3" ht="15" thickBot="1" x14ac:dyDescent="0.35">
      <c r="B17" s="11" t="s">
        <v>37</v>
      </c>
      <c r="C17" s="12">
        <f>SUM(C6:C16)</f>
        <v>2741901.9400000004</v>
      </c>
    </row>
    <row r="18" spans="2:3" x14ac:dyDescent="0.3">
      <c r="B18" s="7" t="s">
        <v>38</v>
      </c>
      <c r="C18" s="8"/>
    </row>
    <row r="19" spans="2:3" x14ac:dyDescent="0.3">
      <c r="B19" s="9" t="s">
        <v>39</v>
      </c>
      <c r="C19" s="10">
        <v>494505</v>
      </c>
    </row>
    <row r="20" spans="2:3" x14ac:dyDescent="0.3">
      <c r="B20" s="9" t="s">
        <v>40</v>
      </c>
      <c r="C20" s="10">
        <v>632416.94999999995</v>
      </c>
    </row>
    <row r="21" spans="2:3" ht="15" thickBot="1" x14ac:dyDescent="0.35">
      <c r="B21" s="11" t="s">
        <v>42</v>
      </c>
      <c r="C21" s="12">
        <f>SUM(C19:C20)</f>
        <v>1126921.95</v>
      </c>
    </row>
    <row r="22" spans="2:3" x14ac:dyDescent="0.3">
      <c r="B22" s="7" t="s">
        <v>76</v>
      </c>
      <c r="C22" s="8"/>
    </row>
    <row r="23" spans="2:3" x14ac:dyDescent="0.3">
      <c r="B23" s="9" t="s">
        <v>77</v>
      </c>
      <c r="C23" s="10">
        <v>56925</v>
      </c>
    </row>
    <row r="24" spans="2:3" ht="15" thickBot="1" x14ac:dyDescent="0.35">
      <c r="B24" s="11" t="s">
        <v>78</v>
      </c>
      <c r="C24" s="12">
        <f>SUM(C23:C23)</f>
        <v>56925</v>
      </c>
    </row>
    <row r="25" spans="2:3" x14ac:dyDescent="0.3">
      <c r="B25" s="7" t="s">
        <v>79</v>
      </c>
      <c r="C25" s="10"/>
    </row>
    <row r="26" spans="2:3" x14ac:dyDescent="0.3">
      <c r="B26" s="9" t="s">
        <v>66</v>
      </c>
      <c r="C26" s="10">
        <v>903745.48</v>
      </c>
    </row>
    <row r="27" spans="2:3" x14ac:dyDescent="0.3">
      <c r="B27" s="9" t="s">
        <v>48</v>
      </c>
      <c r="C27" s="10">
        <v>172287.5</v>
      </c>
    </row>
    <row r="28" spans="2:3" x14ac:dyDescent="0.3">
      <c r="B28" s="9" t="s">
        <v>70</v>
      </c>
      <c r="C28" s="10">
        <v>275308.79999999999</v>
      </c>
    </row>
    <row r="29" spans="2:3" x14ac:dyDescent="0.3">
      <c r="B29" s="9" t="s">
        <v>217</v>
      </c>
      <c r="C29" s="10">
        <v>2334482.7000000002</v>
      </c>
    </row>
    <row r="30" spans="2:3" x14ac:dyDescent="0.3">
      <c r="B30" s="9" t="s">
        <v>39</v>
      </c>
      <c r="C30" s="10">
        <v>136495.39000000001</v>
      </c>
    </row>
    <row r="31" spans="2:3" x14ac:dyDescent="0.3">
      <c r="B31" s="9" t="s">
        <v>82</v>
      </c>
      <c r="C31" s="10">
        <v>60970.14</v>
      </c>
    </row>
    <row r="32" spans="2:3" x14ac:dyDescent="0.3">
      <c r="B32" s="9" t="s">
        <v>73</v>
      </c>
      <c r="C32" s="10">
        <v>232237.1</v>
      </c>
    </row>
    <row r="33" spans="2:3" x14ac:dyDescent="0.3">
      <c r="B33" s="9" t="s">
        <v>218</v>
      </c>
      <c r="C33" s="10">
        <v>8525650.0999999996</v>
      </c>
    </row>
    <row r="34" spans="2:3" x14ac:dyDescent="0.3">
      <c r="B34" s="9" t="s">
        <v>74</v>
      </c>
      <c r="C34" s="10">
        <v>1190558.1200000001</v>
      </c>
    </row>
    <row r="35" spans="2:3" x14ac:dyDescent="0.3">
      <c r="B35" s="9" t="s">
        <v>60</v>
      </c>
      <c r="C35" s="10">
        <v>571904.96</v>
      </c>
    </row>
    <row r="36" spans="2:3" ht="15" thickBot="1" x14ac:dyDescent="0.35">
      <c r="B36" s="11" t="s">
        <v>80</v>
      </c>
      <c r="C36" s="12">
        <f>SUM(C26:C35)</f>
        <v>14403640.290000003</v>
      </c>
    </row>
    <row r="37" spans="2:3" x14ac:dyDescent="0.3">
      <c r="B37" s="7" t="s">
        <v>224</v>
      </c>
      <c r="C37" s="8"/>
    </row>
    <row r="38" spans="2:3" x14ac:dyDescent="0.3">
      <c r="B38" s="9" t="s">
        <v>225</v>
      </c>
      <c r="C38" s="10">
        <v>2448874.0499999998</v>
      </c>
    </row>
    <row r="39" spans="2:3" ht="15" thickBot="1" x14ac:dyDescent="0.35">
      <c r="B39" s="11" t="s">
        <v>153</v>
      </c>
      <c r="C39" s="12">
        <f>SUM(C38:C38)</f>
        <v>2448874.0499999998</v>
      </c>
    </row>
    <row r="40" spans="2:3" x14ac:dyDescent="0.3">
      <c r="B40" s="7" t="s">
        <v>228</v>
      </c>
      <c r="C40" s="10"/>
    </row>
    <row r="41" spans="2:3" x14ac:dyDescent="0.3">
      <c r="B41" s="9" t="s">
        <v>40</v>
      </c>
      <c r="C41" s="10">
        <v>823065.86</v>
      </c>
    </row>
    <row r="42" spans="2:3" x14ac:dyDescent="0.3">
      <c r="B42" s="9" t="s">
        <v>226</v>
      </c>
      <c r="C42" s="10">
        <v>31314.82</v>
      </c>
    </row>
    <row r="43" spans="2:3" ht="15" thickBot="1" x14ac:dyDescent="0.35">
      <c r="B43" s="11" t="s">
        <v>227</v>
      </c>
      <c r="C43" s="12">
        <f>SUM(C41:C42)</f>
        <v>854380.67999999993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26794.5</v>
      </c>
    </row>
    <row r="46" spans="2:3" x14ac:dyDescent="0.3">
      <c r="B46" s="9" t="s">
        <v>71</v>
      </c>
      <c r="C46" s="10">
        <v>12252.9</v>
      </c>
    </row>
    <row r="47" spans="2:3" x14ac:dyDescent="0.3">
      <c r="B47" s="9" t="s">
        <v>73</v>
      </c>
      <c r="C47" s="10">
        <v>1411006.52</v>
      </c>
    </row>
    <row r="48" spans="2:3" x14ac:dyDescent="0.3">
      <c r="B48" s="9" t="s">
        <v>72</v>
      </c>
      <c r="C48" s="10">
        <v>553158.87</v>
      </c>
    </row>
    <row r="49" spans="2:3" ht="15" thickBot="1" x14ac:dyDescent="0.35">
      <c r="B49" s="11" t="s">
        <v>22</v>
      </c>
      <c r="C49" s="12">
        <f>SUM(C45:C48)</f>
        <v>2003212.79</v>
      </c>
    </row>
    <row r="50" spans="2:3" x14ac:dyDescent="0.3">
      <c r="B50" s="7" t="s">
        <v>85</v>
      </c>
      <c r="C50" s="8"/>
    </row>
    <row r="51" spans="2:3" x14ac:dyDescent="0.3">
      <c r="B51" s="9" t="s">
        <v>66</v>
      </c>
      <c r="C51" s="10">
        <v>16400.560000000001</v>
      </c>
    </row>
    <row r="52" spans="2:3" x14ac:dyDescent="0.3">
      <c r="B52" s="9" t="s">
        <v>48</v>
      </c>
      <c r="C52" s="10">
        <v>152499.71</v>
      </c>
    </row>
    <row r="53" spans="2:3" x14ac:dyDescent="0.3">
      <c r="B53" s="9" t="s">
        <v>33</v>
      </c>
      <c r="C53" s="10">
        <v>433782.8</v>
      </c>
    </row>
    <row r="54" spans="2:3" x14ac:dyDescent="0.3">
      <c r="B54" s="9" t="s">
        <v>13</v>
      </c>
      <c r="C54" s="10">
        <v>2212131.6800000002</v>
      </c>
    </row>
    <row r="55" spans="2:3" x14ac:dyDescent="0.3">
      <c r="B55" s="9" t="s">
        <v>67</v>
      </c>
      <c r="C55" s="10">
        <v>144650</v>
      </c>
    </row>
    <row r="56" spans="2:3" x14ac:dyDescent="0.3">
      <c r="B56" s="9" t="s">
        <v>70</v>
      </c>
      <c r="C56" s="10">
        <v>453639.92</v>
      </c>
    </row>
    <row r="57" spans="2:3" x14ac:dyDescent="0.3">
      <c r="B57" s="9" t="s">
        <v>217</v>
      </c>
      <c r="C57" s="10">
        <v>375628.57</v>
      </c>
    </row>
    <row r="58" spans="2:3" x14ac:dyDescent="0.3">
      <c r="B58" s="9" t="s">
        <v>39</v>
      </c>
      <c r="C58" s="10">
        <v>1970058.75</v>
      </c>
    </row>
    <row r="59" spans="2:3" x14ac:dyDescent="0.3">
      <c r="B59" s="9" t="s">
        <v>36</v>
      </c>
      <c r="C59" s="10">
        <v>90720.3</v>
      </c>
    </row>
    <row r="60" spans="2:3" x14ac:dyDescent="0.3">
      <c r="B60" s="9" t="s">
        <v>219</v>
      </c>
      <c r="C60" s="10">
        <v>527912</v>
      </c>
    </row>
    <row r="61" spans="2:3" x14ac:dyDescent="0.3">
      <c r="B61" s="9" t="s">
        <v>220</v>
      </c>
      <c r="C61" s="10">
        <v>127666</v>
      </c>
    </row>
    <row r="62" spans="2:3" x14ac:dyDescent="0.3">
      <c r="B62" s="9" t="s">
        <v>221</v>
      </c>
      <c r="C62" s="10">
        <v>2161178.7999999998</v>
      </c>
    </row>
    <row r="63" spans="2:3" x14ac:dyDescent="0.3">
      <c r="B63" s="9" t="s">
        <v>232</v>
      </c>
      <c r="C63" s="10">
        <v>52140</v>
      </c>
    </row>
    <row r="64" spans="2:3" x14ac:dyDescent="0.3">
      <c r="B64" s="9" t="s">
        <v>73</v>
      </c>
      <c r="C64" s="10">
        <v>3891603.85</v>
      </c>
    </row>
    <row r="65" spans="2:3" x14ac:dyDescent="0.3">
      <c r="B65" s="9" t="s">
        <v>74</v>
      </c>
      <c r="C65" s="10">
        <v>216839.38</v>
      </c>
    </row>
    <row r="66" spans="2:3" x14ac:dyDescent="0.3">
      <c r="B66" s="9" t="s">
        <v>222</v>
      </c>
      <c r="C66" s="10">
        <v>6270</v>
      </c>
    </row>
    <row r="67" spans="2:3" x14ac:dyDescent="0.3">
      <c r="B67" s="9" t="s">
        <v>60</v>
      </c>
      <c r="C67" s="10">
        <v>1860792.12</v>
      </c>
    </row>
    <row r="68" spans="2:3" ht="15" thickBot="1" x14ac:dyDescent="0.35">
      <c r="B68" s="11" t="s">
        <v>65</v>
      </c>
      <c r="C68" s="12">
        <f>SUM(C51:C67)</f>
        <v>14693914.440000001</v>
      </c>
    </row>
    <row r="69" spans="2:3" x14ac:dyDescent="0.3">
      <c r="B69" s="7" t="s">
        <v>223</v>
      </c>
      <c r="C69" s="8"/>
    </row>
    <row r="70" spans="2:3" x14ac:dyDescent="0.3">
      <c r="B70" s="9" t="s">
        <v>63</v>
      </c>
      <c r="C70" s="10">
        <v>327712</v>
      </c>
    </row>
    <row r="71" spans="2:3" ht="15" thickBot="1" x14ac:dyDescent="0.35">
      <c r="B71" s="11" t="s">
        <v>45</v>
      </c>
      <c r="C71" s="12">
        <f>SUM(C70:C70)</f>
        <v>327712</v>
      </c>
    </row>
    <row r="72" spans="2:3" x14ac:dyDescent="0.3">
      <c r="B72" s="7" t="s">
        <v>87</v>
      </c>
      <c r="C72" s="8"/>
    </row>
    <row r="73" spans="2:3" x14ac:dyDescent="0.3">
      <c r="B73" s="9" t="s">
        <v>70</v>
      </c>
      <c r="C73" s="10">
        <v>232209.12</v>
      </c>
    </row>
    <row r="74" spans="2:3" ht="15" thickBot="1" x14ac:dyDescent="0.35">
      <c r="B74" s="11" t="s">
        <v>88</v>
      </c>
      <c r="C74" s="12">
        <f>SUM(C73:C73)</f>
        <v>232209.12</v>
      </c>
    </row>
    <row r="75" spans="2:3" x14ac:dyDescent="0.3">
      <c r="B75" s="7" t="s">
        <v>229</v>
      </c>
      <c r="C75" s="10"/>
    </row>
    <row r="76" spans="2:3" x14ac:dyDescent="0.3">
      <c r="B76" s="9" t="s">
        <v>231</v>
      </c>
      <c r="C76" s="10">
        <v>604757.01</v>
      </c>
    </row>
    <row r="77" spans="2:3" ht="15" thickBot="1" x14ac:dyDescent="0.35">
      <c r="B77" s="11" t="s">
        <v>230</v>
      </c>
      <c r="C77" s="12">
        <f>SUM(C76:C76)</f>
        <v>604757.01</v>
      </c>
    </row>
    <row r="78" spans="2:3" ht="15" thickBot="1" x14ac:dyDescent="0.35">
      <c r="B78" s="17" t="s">
        <v>46</v>
      </c>
      <c r="C78" s="18">
        <f>SUM(C77+C74+C71+C68+C49+C43+C39+C36+C24+C21+C17)</f>
        <v>39494449.270000003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78260.14</v>
      </c>
    </row>
    <row r="81" spans="2:3" ht="15" thickBot="1" x14ac:dyDescent="0.35">
      <c r="B81" s="11" t="s">
        <v>8</v>
      </c>
      <c r="C81" s="12">
        <f>SUM(C80:C80)</f>
        <v>78260.14</v>
      </c>
    </row>
    <row r="82" spans="2:3" ht="16.2" thickBot="1" x14ac:dyDescent="0.35">
      <c r="B82" s="13" t="s">
        <v>11</v>
      </c>
      <c r="C82" s="14">
        <f>SUM(C81+C78)</f>
        <v>39572709.410000004</v>
      </c>
    </row>
  </sheetData>
  <sortState xmlns:xlrd2="http://schemas.microsoft.com/office/spreadsheetml/2017/richdata2" ref="B51:C66">
    <sortCondition ref="B51:B66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6DFBE-2DF4-4E0A-BCDB-AF683DBAD5B1}">
  <dimension ref="B1:C7"/>
  <sheetViews>
    <sheetView workbookViewId="0">
      <selection activeCell="B4" sqref="B4:C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233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6</v>
      </c>
    </row>
    <row r="6" spans="2:3" ht="15" thickBot="1" x14ac:dyDescent="0.35">
      <c r="B6" s="11" t="s">
        <v>8</v>
      </c>
      <c r="C6" s="12">
        <f>SUM(C5:C5)</f>
        <v>6</v>
      </c>
    </row>
    <row r="7" spans="2:3" ht="16.2" thickBot="1" x14ac:dyDescent="0.35">
      <c r="B7" s="13" t="s">
        <v>11</v>
      </c>
      <c r="C7" s="14">
        <f>SUM(C6)</f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B0D63-0E26-4506-9B80-2DD7805990EE}">
  <dimension ref="B1:E91"/>
  <sheetViews>
    <sheetView workbookViewId="0">
      <selection activeCell="C13" sqref="C13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234</v>
      </c>
    </row>
    <row r="4" spans="2:3" ht="15" customHeight="1" x14ac:dyDescent="0.3">
      <c r="B4" s="7" t="s">
        <v>235</v>
      </c>
      <c r="C4" s="8"/>
    </row>
    <row r="5" spans="2:3" ht="15" customHeight="1" x14ac:dyDescent="0.3">
      <c r="B5" s="9" t="s">
        <v>237</v>
      </c>
      <c r="C5" s="10">
        <v>3570674.86</v>
      </c>
    </row>
    <row r="6" spans="2:3" ht="15" customHeight="1" x14ac:dyDescent="0.3">
      <c r="B6" s="9" t="s">
        <v>48</v>
      </c>
      <c r="C6" s="10">
        <v>111960</v>
      </c>
    </row>
    <row r="7" spans="2:3" ht="15" customHeight="1" thickBot="1" x14ac:dyDescent="0.35">
      <c r="B7" s="11" t="s">
        <v>236</v>
      </c>
      <c r="C7" s="12">
        <f>SUM(C5:C6)</f>
        <v>3682634.86</v>
      </c>
    </row>
    <row r="8" spans="2:3" ht="15" customHeight="1" x14ac:dyDescent="0.3">
      <c r="B8" s="7" t="s">
        <v>238</v>
      </c>
      <c r="C8" s="8"/>
    </row>
    <row r="9" spans="2:3" ht="16.5" customHeight="1" x14ac:dyDescent="0.3">
      <c r="B9" s="9" t="s">
        <v>239</v>
      </c>
      <c r="C9" s="10">
        <v>1791915.28</v>
      </c>
    </row>
    <row r="10" spans="2:3" x14ac:dyDescent="0.3">
      <c r="B10" s="9" t="s">
        <v>151</v>
      </c>
      <c r="C10" s="10">
        <v>190782.31</v>
      </c>
    </row>
    <row r="11" spans="2:3" ht="15" thickBot="1" x14ac:dyDescent="0.35">
      <c r="B11" s="11" t="s">
        <v>153</v>
      </c>
      <c r="C11" s="12">
        <f>SUM(C9:C10)</f>
        <v>1982697.59</v>
      </c>
    </row>
    <row r="12" spans="2:3" ht="16.2" thickBot="1" x14ac:dyDescent="0.35">
      <c r="B12" s="13" t="s">
        <v>152</v>
      </c>
      <c r="C12" s="14">
        <f>SUM(C11+C7)</f>
        <v>5665332.4500000002</v>
      </c>
    </row>
    <row r="14" spans="2:3" x14ac:dyDescent="0.3">
      <c r="B14" s="20"/>
    </row>
    <row r="15" spans="2:3" x14ac:dyDescent="0.3">
      <c r="B15" s="20"/>
    </row>
    <row r="16" spans="2:3" x14ac:dyDescent="0.3">
      <c r="B16" s="20"/>
    </row>
    <row r="17" spans="2:2" x14ac:dyDescent="0.3">
      <c r="B17" s="20"/>
    </row>
    <row r="18" spans="2:2" x14ac:dyDescent="0.3">
      <c r="B18" s="20"/>
    </row>
    <row r="19" spans="2:2" x14ac:dyDescent="0.3">
      <c r="B19" s="20"/>
    </row>
    <row r="20" spans="2:2" x14ac:dyDescent="0.3">
      <c r="B20" s="20"/>
    </row>
    <row r="21" spans="2:2" x14ac:dyDescent="0.3">
      <c r="B21" s="20"/>
    </row>
    <row r="22" spans="2:2" x14ac:dyDescent="0.3">
      <c r="B22" s="20"/>
    </row>
    <row r="23" spans="2:2" x14ac:dyDescent="0.3">
      <c r="B23" s="20"/>
    </row>
    <row r="24" spans="2:2" x14ac:dyDescent="0.3">
      <c r="B24" s="20"/>
    </row>
    <row r="27" spans="2:2" x14ac:dyDescent="0.3">
      <c r="B27" s="20"/>
    </row>
    <row r="28" spans="2:2" x14ac:dyDescent="0.3">
      <c r="B28" s="20"/>
    </row>
    <row r="29" spans="2:2" x14ac:dyDescent="0.3">
      <c r="B29" s="20"/>
    </row>
    <row r="30" spans="2:2" x14ac:dyDescent="0.3">
      <c r="B30" s="20"/>
    </row>
    <row r="31" spans="2:2" x14ac:dyDescent="0.3">
      <c r="B31" s="20"/>
    </row>
    <row r="32" spans="2:2" x14ac:dyDescent="0.3">
      <c r="B32" s="20"/>
    </row>
    <row r="33" spans="2:2" x14ac:dyDescent="0.3">
      <c r="B33" s="20"/>
    </row>
    <row r="34" spans="2:2" x14ac:dyDescent="0.3">
      <c r="B34" s="20"/>
    </row>
    <row r="37" spans="2:2" x14ac:dyDescent="0.3">
      <c r="B37" s="20"/>
    </row>
    <row r="87" spans="5:5" x14ac:dyDescent="0.3">
      <c r="E87" s="15"/>
    </row>
    <row r="88" spans="5:5" x14ac:dyDescent="0.3">
      <c r="E88" s="15"/>
    </row>
    <row r="89" spans="5:5" x14ac:dyDescent="0.3">
      <c r="E89" s="15"/>
    </row>
    <row r="90" spans="5:5" x14ac:dyDescent="0.3">
      <c r="E90" s="15"/>
    </row>
    <row r="91" spans="5:5" x14ac:dyDescent="0.3">
      <c r="E91" s="1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0D822-9318-4022-B069-38BE4139CD4E}">
  <dimension ref="B1:E145"/>
  <sheetViews>
    <sheetView tabSelected="1" topLeftCell="A22" workbookViewId="0">
      <selection activeCell="H39" sqref="H39"/>
    </sheetView>
  </sheetViews>
  <sheetFormatPr defaultRowHeight="14.4" x14ac:dyDescent="0.3"/>
  <cols>
    <col min="1" max="1" width="5.109375" customWidth="1"/>
    <col min="2" max="2" width="46" customWidth="1"/>
    <col min="3" max="3" width="17.218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240</v>
      </c>
    </row>
    <row r="4" spans="2:3" ht="15" thickBot="1" x14ac:dyDescent="0.35">
      <c r="B4" s="7" t="s">
        <v>241</v>
      </c>
      <c r="C4" s="8"/>
    </row>
    <row r="5" spans="2:3" ht="13.65" customHeight="1" x14ac:dyDescent="0.3">
      <c r="B5" s="21" t="s">
        <v>242</v>
      </c>
      <c r="C5" s="8">
        <v>230241.22</v>
      </c>
    </row>
    <row r="6" spans="2:3" ht="15" customHeight="1" x14ac:dyDescent="0.3">
      <c r="B6" s="22" t="s">
        <v>243</v>
      </c>
      <c r="C6" s="23">
        <v>70455</v>
      </c>
    </row>
    <row r="7" spans="2:3" ht="15" customHeight="1" x14ac:dyDescent="0.3">
      <c r="B7" s="22" t="s">
        <v>244</v>
      </c>
      <c r="C7" s="23">
        <v>381742.8</v>
      </c>
    </row>
    <row r="8" spans="2:3" ht="15" customHeight="1" x14ac:dyDescent="0.3">
      <c r="B8" s="22" t="s">
        <v>245</v>
      </c>
      <c r="C8" s="23">
        <v>5760</v>
      </c>
    </row>
    <row r="9" spans="2:3" ht="15" customHeight="1" x14ac:dyDescent="0.3">
      <c r="B9" s="22" t="s">
        <v>246</v>
      </c>
      <c r="C9" s="23">
        <v>96000</v>
      </c>
    </row>
    <row r="10" spans="2:3" ht="15" customHeight="1" x14ac:dyDescent="0.3">
      <c r="B10" s="22" t="s">
        <v>247</v>
      </c>
      <c r="C10" s="23">
        <v>21600</v>
      </c>
    </row>
    <row r="11" spans="2:3" ht="15" customHeight="1" x14ac:dyDescent="0.3">
      <c r="B11" s="22" t="s">
        <v>248</v>
      </c>
      <c r="C11" s="23">
        <v>41306.21</v>
      </c>
    </row>
    <row r="12" spans="2:3" ht="15" customHeight="1" x14ac:dyDescent="0.3">
      <c r="B12" s="22" t="s">
        <v>249</v>
      </c>
      <c r="C12" s="23">
        <v>8556</v>
      </c>
    </row>
    <row r="13" spans="2:3" ht="15" customHeight="1" x14ac:dyDescent="0.3">
      <c r="B13" s="22" t="s">
        <v>250</v>
      </c>
      <c r="C13" s="23">
        <v>82676</v>
      </c>
    </row>
    <row r="14" spans="2:3" ht="15" customHeight="1" x14ac:dyDescent="0.3">
      <c r="B14" s="22" t="s">
        <v>251</v>
      </c>
      <c r="C14" s="23">
        <v>42436.800000000003</v>
      </c>
    </row>
    <row r="15" spans="2:3" ht="15" customHeight="1" x14ac:dyDescent="0.3">
      <c r="B15" s="22" t="s">
        <v>252</v>
      </c>
      <c r="C15" s="23">
        <v>5879.88</v>
      </c>
    </row>
    <row r="16" spans="2:3" ht="15" customHeight="1" x14ac:dyDescent="0.3">
      <c r="B16" s="22" t="s">
        <v>253</v>
      </c>
      <c r="C16" s="23">
        <v>643452</v>
      </c>
    </row>
    <row r="17" spans="2:3" ht="15" customHeight="1" x14ac:dyDescent="0.3">
      <c r="B17" s="22" t="s">
        <v>254</v>
      </c>
      <c r="C17" s="23">
        <v>96000</v>
      </c>
    </row>
    <row r="18" spans="2:3" ht="15" customHeight="1" x14ac:dyDescent="0.3">
      <c r="B18" s="22" t="s">
        <v>255</v>
      </c>
      <c r="C18" s="23">
        <v>21360</v>
      </c>
    </row>
    <row r="19" spans="2:3" ht="15" customHeight="1" x14ac:dyDescent="0.3">
      <c r="B19" s="22" t="s">
        <v>256</v>
      </c>
      <c r="C19" s="23">
        <v>58140</v>
      </c>
    </row>
    <row r="20" spans="2:3" ht="15" customHeight="1" x14ac:dyDescent="0.3">
      <c r="B20" s="22" t="s">
        <v>257</v>
      </c>
      <c r="C20" s="23">
        <v>25080</v>
      </c>
    </row>
    <row r="21" spans="2:3" ht="15" customHeight="1" x14ac:dyDescent="0.3">
      <c r="B21" s="22" t="s">
        <v>258</v>
      </c>
      <c r="C21" s="23">
        <v>15600</v>
      </c>
    </row>
    <row r="22" spans="2:3" ht="15" customHeight="1" x14ac:dyDescent="0.3">
      <c r="B22" s="22" t="s">
        <v>259</v>
      </c>
      <c r="C22" s="23">
        <v>33984</v>
      </c>
    </row>
    <row r="23" spans="2:3" ht="15" customHeight="1" x14ac:dyDescent="0.3">
      <c r="B23" s="22" t="s">
        <v>260</v>
      </c>
      <c r="C23" s="23">
        <v>178222.92</v>
      </c>
    </row>
    <row r="24" spans="2:3" ht="15" customHeight="1" x14ac:dyDescent="0.3">
      <c r="B24" s="22" t="s">
        <v>261</v>
      </c>
      <c r="C24" s="23">
        <v>258407.86</v>
      </c>
    </row>
    <row r="25" spans="2:3" ht="15" customHeight="1" x14ac:dyDescent="0.3">
      <c r="B25" s="22" t="s">
        <v>262</v>
      </c>
      <c r="C25" s="23">
        <v>46800</v>
      </c>
    </row>
    <row r="26" spans="2:3" ht="15" customHeight="1" x14ac:dyDescent="0.3">
      <c r="B26" s="24" t="s">
        <v>263</v>
      </c>
      <c r="C26" s="23">
        <v>336544</v>
      </c>
    </row>
    <row r="27" spans="2:3" ht="15" customHeight="1" x14ac:dyDescent="0.3">
      <c r="B27" s="24" t="s">
        <v>264</v>
      </c>
      <c r="C27" s="23">
        <v>10050</v>
      </c>
    </row>
    <row r="28" spans="2:3" ht="15" customHeight="1" x14ac:dyDescent="0.3">
      <c r="B28" s="22" t="s">
        <v>265</v>
      </c>
      <c r="C28" s="23">
        <v>80479.199999999997</v>
      </c>
    </row>
    <row r="29" spans="2:3" ht="15" customHeight="1" x14ac:dyDescent="0.3">
      <c r="B29" s="24" t="s">
        <v>266</v>
      </c>
      <c r="C29" s="23">
        <v>44450.559999999998</v>
      </c>
    </row>
    <row r="30" spans="2:3" ht="15" customHeight="1" x14ac:dyDescent="0.3">
      <c r="B30" s="22" t="s">
        <v>267</v>
      </c>
      <c r="C30" s="23">
        <v>3601353.46</v>
      </c>
    </row>
    <row r="31" spans="2:3" ht="15" customHeight="1" x14ac:dyDescent="0.3">
      <c r="B31" s="24" t="s">
        <v>268</v>
      </c>
      <c r="C31" s="23">
        <v>305260</v>
      </c>
    </row>
    <row r="32" spans="2:3" ht="15" customHeight="1" x14ac:dyDescent="0.3">
      <c r="B32" s="24" t="s">
        <v>269</v>
      </c>
      <c r="C32" s="23">
        <v>1725755.05</v>
      </c>
    </row>
    <row r="33" spans="2:3" ht="15" customHeight="1" x14ac:dyDescent="0.3">
      <c r="B33" s="24" t="s">
        <v>270</v>
      </c>
      <c r="C33" s="23">
        <v>130000</v>
      </c>
    </row>
    <row r="34" spans="2:3" ht="15" customHeight="1" x14ac:dyDescent="0.3">
      <c r="B34" s="22" t="s">
        <v>271</v>
      </c>
      <c r="C34" s="23">
        <v>172152.12</v>
      </c>
    </row>
    <row r="35" spans="2:3" ht="15" customHeight="1" x14ac:dyDescent="0.3">
      <c r="B35" s="22" t="s">
        <v>272</v>
      </c>
      <c r="C35" s="23">
        <v>832037.53</v>
      </c>
    </row>
    <row r="36" spans="2:3" ht="15" customHeight="1" thickBot="1" x14ac:dyDescent="0.35">
      <c r="B36" s="11"/>
      <c r="C36" s="12">
        <f>SUM(C5:C35)</f>
        <v>9601782.6099999994</v>
      </c>
    </row>
    <row r="37" spans="2:3" ht="15" customHeight="1" x14ac:dyDescent="0.3">
      <c r="B37" s="7" t="s">
        <v>47</v>
      </c>
      <c r="C37" s="8"/>
    </row>
    <row r="38" spans="2:3" ht="15" customHeight="1" x14ac:dyDescent="0.3">
      <c r="B38" s="9" t="s">
        <v>27</v>
      </c>
      <c r="C38" s="10">
        <v>1820</v>
      </c>
    </row>
    <row r="39" spans="2:3" ht="15" customHeight="1" x14ac:dyDescent="0.3">
      <c r="B39" s="9" t="s">
        <v>7</v>
      </c>
      <c r="C39" s="10">
        <v>11741.1</v>
      </c>
    </row>
    <row r="40" spans="2:3" ht="15" customHeight="1" thickBot="1" x14ac:dyDescent="0.35">
      <c r="B40" s="11" t="s">
        <v>8</v>
      </c>
      <c r="C40" s="12">
        <f>SUM(C38:C39)</f>
        <v>13561.1</v>
      </c>
    </row>
    <row r="41" spans="2:3" ht="15" customHeight="1" x14ac:dyDescent="0.3">
      <c r="B41" s="7" t="s">
        <v>274</v>
      </c>
      <c r="C41" s="8"/>
    </row>
    <row r="42" spans="2:3" ht="15" customHeight="1" x14ac:dyDescent="0.3">
      <c r="B42" s="9" t="s">
        <v>275</v>
      </c>
      <c r="C42" s="10">
        <v>75324.95</v>
      </c>
    </row>
    <row r="43" spans="2:3" ht="15" customHeight="1" thickBot="1" x14ac:dyDescent="0.35">
      <c r="B43" s="11" t="s">
        <v>273</v>
      </c>
      <c r="C43" s="12">
        <f>SUM(C42:C42)</f>
        <v>75324.95</v>
      </c>
    </row>
    <row r="44" spans="2:3" ht="15" customHeight="1" thickBot="1" x14ac:dyDescent="0.35">
      <c r="B44" s="13" t="s">
        <v>11</v>
      </c>
      <c r="C44" s="14">
        <f>SUM(C43+C40+C36)</f>
        <v>9690668.6600000001</v>
      </c>
    </row>
    <row r="45" spans="2:3" ht="15" customHeight="1" x14ac:dyDescent="0.3">
      <c r="B45" s="20"/>
    </row>
    <row r="46" spans="2:3" ht="15" customHeight="1" x14ac:dyDescent="0.3">
      <c r="B46" s="20"/>
    </row>
    <row r="47" spans="2:3" ht="15" customHeight="1" x14ac:dyDescent="0.3">
      <c r="B47" s="20"/>
    </row>
    <row r="48" spans="2:3" ht="15" customHeight="1" x14ac:dyDescent="0.3">
      <c r="B48" s="20"/>
    </row>
    <row r="49" spans="2:2" ht="15" customHeight="1" x14ac:dyDescent="0.3"/>
    <row r="50" spans="2:2" ht="15" customHeight="1" x14ac:dyDescent="0.3"/>
    <row r="51" spans="2:2" ht="15" customHeight="1" x14ac:dyDescent="0.3">
      <c r="B51" s="20"/>
    </row>
    <row r="52" spans="2:2" ht="15" customHeight="1" x14ac:dyDescent="0.3"/>
    <row r="53" spans="2:2" ht="15" customHeight="1" x14ac:dyDescent="0.3"/>
    <row r="54" spans="2:2" ht="15" customHeight="1" x14ac:dyDescent="0.3"/>
    <row r="55" spans="2:2" ht="15" customHeight="1" x14ac:dyDescent="0.3"/>
    <row r="56" spans="2:2" ht="15" customHeight="1" x14ac:dyDescent="0.3"/>
    <row r="57" spans="2:2" ht="15" customHeight="1" x14ac:dyDescent="0.3"/>
    <row r="58" spans="2:2" ht="15" customHeight="1" x14ac:dyDescent="0.3"/>
    <row r="59" spans="2:2" ht="16.5" customHeight="1" x14ac:dyDescent="0.3"/>
    <row r="141" spans="5:5" x14ac:dyDescent="0.3">
      <c r="E141" s="15"/>
    </row>
    <row r="142" spans="5:5" x14ac:dyDescent="0.3">
      <c r="E142" s="15"/>
    </row>
    <row r="143" spans="5:5" x14ac:dyDescent="0.3">
      <c r="E143" s="15"/>
    </row>
    <row r="144" spans="5:5" x14ac:dyDescent="0.3">
      <c r="E144" s="15"/>
    </row>
    <row r="145" spans="5:5" x14ac:dyDescent="0.3">
      <c r="E145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054-A9E3-43CE-A1CC-214575B3A703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6E79-09A3-4B4A-8D52-3CE6F2119AE0}">
  <dimension ref="B1:C17"/>
  <sheetViews>
    <sheetView workbookViewId="0">
      <selection activeCell="B26" sqref="B26: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</v>
      </c>
    </row>
    <row r="4" spans="2:3" x14ac:dyDescent="0.3">
      <c r="B4" s="7" t="s">
        <v>2</v>
      </c>
      <c r="C4" s="8"/>
    </row>
    <row r="5" spans="2:3" x14ac:dyDescent="0.3">
      <c r="B5" s="9" t="s">
        <v>17</v>
      </c>
      <c r="C5" s="10">
        <v>374098.33</v>
      </c>
    </row>
    <row r="6" spans="2:3" x14ac:dyDescent="0.3">
      <c r="B6" s="9" t="s">
        <v>18</v>
      </c>
      <c r="C6" s="10">
        <v>2023646.07</v>
      </c>
    </row>
    <row r="7" spans="2:3" x14ac:dyDescent="0.3">
      <c r="B7" s="9" t="s">
        <v>19</v>
      </c>
      <c r="C7" s="10">
        <v>8223715.04</v>
      </c>
    </row>
    <row r="8" spans="2:3" x14ac:dyDescent="0.3">
      <c r="B8" s="9" t="s">
        <v>7</v>
      </c>
      <c r="C8" s="10">
        <v>6</v>
      </c>
    </row>
    <row r="9" spans="2:3" ht="15" thickBot="1" x14ac:dyDescent="0.35">
      <c r="B9" s="11" t="s">
        <v>8</v>
      </c>
      <c r="C9" s="12">
        <f>SUM(C5:C8)</f>
        <v>10621465.439999999</v>
      </c>
    </row>
    <row r="10" spans="2:3" x14ac:dyDescent="0.3">
      <c r="B10" s="7" t="s">
        <v>21</v>
      </c>
      <c r="C10" s="8"/>
    </row>
    <row r="11" spans="2:3" x14ac:dyDescent="0.3">
      <c r="B11" s="9" t="s">
        <v>10</v>
      </c>
      <c r="C11" s="10">
        <v>660000</v>
      </c>
    </row>
    <row r="12" spans="2:3" ht="15" thickBot="1" x14ac:dyDescent="0.35">
      <c r="B12" s="11" t="s">
        <v>22</v>
      </c>
      <c r="C12" s="12">
        <f>SUM(C11:C11)</f>
        <v>660000</v>
      </c>
    </row>
    <row r="13" spans="2:3" x14ac:dyDescent="0.3">
      <c r="B13" s="7" t="s">
        <v>23</v>
      </c>
      <c r="C13" s="8"/>
    </row>
    <row r="14" spans="2:3" x14ac:dyDescent="0.3">
      <c r="B14" s="9" t="s">
        <v>20</v>
      </c>
      <c r="C14" s="10">
        <v>5300974.34</v>
      </c>
    </row>
    <row r="15" spans="2:3" x14ac:dyDescent="0.3">
      <c r="B15" s="9" t="s">
        <v>25</v>
      </c>
      <c r="C15" s="10">
        <v>1362880.05</v>
      </c>
    </row>
    <row r="16" spans="2:3" ht="15" thickBot="1" x14ac:dyDescent="0.35">
      <c r="B16" s="11" t="s">
        <v>24</v>
      </c>
      <c r="C16" s="12">
        <f>SUM(C14:C15)</f>
        <v>6663854.3899999997</v>
      </c>
    </row>
    <row r="17" spans="2:3" ht="16.2" thickBot="1" x14ac:dyDescent="0.35">
      <c r="B17" s="13" t="s">
        <v>11</v>
      </c>
      <c r="C17" s="14">
        <f>SUM(C16+C12+C9)</f>
        <v>17945319.829999998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FF5F-DF05-4BAD-AFD0-D3294B879559}">
  <dimension ref="B1:C11"/>
  <sheetViews>
    <sheetView workbookViewId="0">
      <selection activeCell="B24" sqref="B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106470</v>
      </c>
    </row>
    <row r="6" spans="2:3" x14ac:dyDescent="0.3">
      <c r="B6" s="9" t="s">
        <v>7</v>
      </c>
      <c r="C6" s="10">
        <v>13529.17</v>
      </c>
    </row>
    <row r="7" spans="2:3" ht="15" thickBot="1" x14ac:dyDescent="0.35">
      <c r="B7" s="11" t="s">
        <v>8</v>
      </c>
      <c r="C7" s="12">
        <f>SUM(C5:C6)</f>
        <v>119999.17</v>
      </c>
    </row>
    <row r="8" spans="2:3" x14ac:dyDescent="0.3">
      <c r="B8" s="7" t="s">
        <v>28</v>
      </c>
      <c r="C8" s="8"/>
    </row>
    <row r="9" spans="2:3" x14ac:dyDescent="0.3">
      <c r="B9" s="9" t="s">
        <v>30</v>
      </c>
      <c r="C9" s="10">
        <v>163737600</v>
      </c>
    </row>
    <row r="10" spans="2:3" ht="15" thickBot="1" x14ac:dyDescent="0.35">
      <c r="B10" s="11" t="s">
        <v>29</v>
      </c>
      <c r="C10" s="12">
        <f>SUM(C9:C9)</f>
        <v>163737600</v>
      </c>
    </row>
    <row r="11" spans="2:3" ht="16.2" thickBot="1" x14ac:dyDescent="0.35">
      <c r="B11" s="13" t="s">
        <v>11</v>
      </c>
      <c r="C11" s="14">
        <f>SUM(C10+C7)</f>
        <v>163857599.16999999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9D02-B5D9-4956-8AFE-8A427FEC7E77}">
  <dimension ref="B1:C85"/>
  <sheetViews>
    <sheetView topLeftCell="A61" workbookViewId="0">
      <selection activeCell="F19" sqref="F19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49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48</v>
      </c>
      <c r="C6" s="10">
        <v>63776.88</v>
      </c>
    </row>
    <row r="7" spans="2:3" x14ac:dyDescent="0.3">
      <c r="B7" s="9" t="s">
        <v>50</v>
      </c>
      <c r="C7" s="10">
        <v>19404</v>
      </c>
    </row>
    <row r="8" spans="2:3" x14ac:dyDescent="0.3">
      <c r="B8" s="9" t="s">
        <v>33</v>
      </c>
      <c r="C8" s="10">
        <v>103950</v>
      </c>
    </row>
    <row r="9" spans="2:3" x14ac:dyDescent="0.3">
      <c r="B9" s="9" t="s">
        <v>51</v>
      </c>
      <c r="C9" s="10">
        <v>79200</v>
      </c>
    </row>
    <row r="10" spans="2:3" x14ac:dyDescent="0.3">
      <c r="B10" s="9" t="s">
        <v>34</v>
      </c>
      <c r="C10" s="10">
        <v>10725</v>
      </c>
    </row>
    <row r="11" spans="2:3" x14ac:dyDescent="0.3">
      <c r="B11" s="9" t="s">
        <v>52</v>
      </c>
      <c r="C11" s="10">
        <v>17280</v>
      </c>
    </row>
    <row r="12" spans="2:3" x14ac:dyDescent="0.3">
      <c r="B12" s="9" t="s">
        <v>35</v>
      </c>
      <c r="C12" s="10">
        <v>51907.199999999997</v>
      </c>
    </row>
    <row r="13" spans="2:3" x14ac:dyDescent="0.3">
      <c r="B13" s="9" t="s">
        <v>53</v>
      </c>
      <c r="C13" s="10">
        <v>43519.09</v>
      </c>
    </row>
    <row r="14" spans="2:3" x14ac:dyDescent="0.3">
      <c r="B14" s="9" t="s">
        <v>54</v>
      </c>
      <c r="C14" s="10">
        <v>583200</v>
      </c>
    </row>
    <row r="15" spans="2:3" x14ac:dyDescent="0.3">
      <c r="B15" s="9" t="s">
        <v>55</v>
      </c>
      <c r="C15" s="10">
        <v>44330</v>
      </c>
    </row>
    <row r="16" spans="2:3" x14ac:dyDescent="0.3">
      <c r="B16" s="9" t="s">
        <v>56</v>
      </c>
      <c r="C16" s="10">
        <v>17776</v>
      </c>
    </row>
    <row r="17" spans="2:3" x14ac:dyDescent="0.3">
      <c r="B17" s="9" t="s">
        <v>57</v>
      </c>
      <c r="C17" s="10">
        <v>230760</v>
      </c>
    </row>
    <row r="18" spans="2:3" x14ac:dyDescent="0.3">
      <c r="B18" s="9" t="s">
        <v>36</v>
      </c>
      <c r="C18" s="10">
        <v>142200</v>
      </c>
    </row>
    <row r="19" spans="2:3" x14ac:dyDescent="0.3">
      <c r="B19" s="9" t="s">
        <v>58</v>
      </c>
      <c r="C19" s="10">
        <v>183158.39999999999</v>
      </c>
    </row>
    <row r="20" spans="2:3" x14ac:dyDescent="0.3">
      <c r="B20" s="9" t="s">
        <v>59</v>
      </c>
      <c r="C20" s="10">
        <v>11652</v>
      </c>
    </row>
    <row r="21" spans="2:3" x14ac:dyDescent="0.3">
      <c r="B21" s="9" t="s">
        <v>60</v>
      </c>
      <c r="C21" s="10">
        <v>799548</v>
      </c>
    </row>
    <row r="22" spans="2:3" x14ac:dyDescent="0.3">
      <c r="B22" s="9" t="s">
        <v>61</v>
      </c>
      <c r="C22" s="10">
        <v>47760</v>
      </c>
    </row>
    <row r="23" spans="2:3" ht="15" thickBot="1" x14ac:dyDescent="0.35">
      <c r="B23" s="11" t="s">
        <v>37</v>
      </c>
      <c r="C23" s="12">
        <f>SUM(C6:C22)</f>
        <v>2450146.5699999998</v>
      </c>
    </row>
    <row r="24" spans="2:3" x14ac:dyDescent="0.3">
      <c r="B24" s="7" t="s">
        <v>38</v>
      </c>
      <c r="C24" s="8"/>
    </row>
    <row r="25" spans="2:3" x14ac:dyDescent="0.3">
      <c r="B25" s="9" t="s">
        <v>39</v>
      </c>
      <c r="C25" s="10">
        <v>983070</v>
      </c>
    </row>
    <row r="26" spans="2:3" x14ac:dyDescent="0.3">
      <c r="B26" s="9" t="s">
        <v>40</v>
      </c>
      <c r="C26" s="10">
        <v>2671262.5499999998</v>
      </c>
    </row>
    <row r="27" spans="2:3" x14ac:dyDescent="0.3">
      <c r="B27" s="9" t="s">
        <v>41</v>
      </c>
      <c r="C27" s="10">
        <v>219120</v>
      </c>
    </row>
    <row r="28" spans="2:3" ht="15" thickBot="1" x14ac:dyDescent="0.35">
      <c r="B28" s="11" t="s">
        <v>42</v>
      </c>
      <c r="C28" s="12">
        <f>SUM(C25:C27)</f>
        <v>3873452.55</v>
      </c>
    </row>
    <row r="29" spans="2:3" x14ac:dyDescent="0.3">
      <c r="B29" s="7" t="s">
        <v>76</v>
      </c>
      <c r="C29" s="8"/>
    </row>
    <row r="30" spans="2:3" x14ac:dyDescent="0.3">
      <c r="B30" s="9" t="s">
        <v>77</v>
      </c>
      <c r="C30" s="10">
        <v>61050</v>
      </c>
    </row>
    <row r="31" spans="2:3" ht="15" thickBot="1" x14ac:dyDescent="0.35">
      <c r="B31" s="11" t="s">
        <v>78</v>
      </c>
      <c r="C31" s="12">
        <f>SUM(C30:C30)</f>
        <v>61050</v>
      </c>
    </row>
    <row r="32" spans="2:3" x14ac:dyDescent="0.3">
      <c r="B32" s="7" t="s">
        <v>79</v>
      </c>
      <c r="C32" s="10"/>
    </row>
    <row r="33" spans="2:3" x14ac:dyDescent="0.3">
      <c r="B33" s="9" t="s">
        <v>66</v>
      </c>
      <c r="C33" s="10">
        <v>1618474.44</v>
      </c>
    </row>
    <row r="34" spans="2:3" x14ac:dyDescent="0.3">
      <c r="B34" s="9" t="s">
        <v>48</v>
      </c>
      <c r="C34" s="10">
        <v>620975.74</v>
      </c>
    </row>
    <row r="35" spans="2:3" ht="15" thickBot="1" x14ac:dyDescent="0.35">
      <c r="B35" s="11" t="s">
        <v>80</v>
      </c>
      <c r="C35" s="12">
        <f>SUM(C33:C34)</f>
        <v>2239450.1799999997</v>
      </c>
    </row>
    <row r="36" spans="2:3" x14ac:dyDescent="0.3">
      <c r="B36" s="7" t="s">
        <v>44</v>
      </c>
      <c r="C36" s="8"/>
    </row>
    <row r="37" spans="2:3" x14ac:dyDescent="0.3">
      <c r="B37" s="9" t="s">
        <v>63</v>
      </c>
      <c r="C37" s="10">
        <v>295823</v>
      </c>
    </row>
    <row r="38" spans="2:3" x14ac:dyDescent="0.3">
      <c r="B38" s="9" t="s">
        <v>64</v>
      </c>
      <c r="C38" s="10">
        <v>17600</v>
      </c>
    </row>
    <row r="39" spans="2:3" ht="15" thickBot="1" x14ac:dyDescent="0.35">
      <c r="B39" s="11" t="s">
        <v>45</v>
      </c>
      <c r="C39" s="12">
        <f>SUM(C37:C38)</f>
        <v>313423</v>
      </c>
    </row>
    <row r="40" spans="2:3" x14ac:dyDescent="0.3">
      <c r="B40" s="7" t="s">
        <v>81</v>
      </c>
      <c r="C40" s="10"/>
    </row>
    <row r="41" spans="2:3" x14ac:dyDescent="0.3">
      <c r="B41" s="9" t="s">
        <v>73</v>
      </c>
      <c r="C41" s="10">
        <v>3132492</v>
      </c>
    </row>
    <row r="42" spans="2:3" x14ac:dyDescent="0.3">
      <c r="B42" s="9" t="s">
        <v>82</v>
      </c>
      <c r="C42" s="10">
        <v>217800</v>
      </c>
    </row>
    <row r="43" spans="2:3" ht="15" thickBot="1" x14ac:dyDescent="0.35">
      <c r="B43" s="11" t="s">
        <v>83</v>
      </c>
      <c r="C43" s="12">
        <f>SUM(C41:C42)</f>
        <v>3350292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255884.32</v>
      </c>
    </row>
    <row r="46" spans="2:3" x14ac:dyDescent="0.3">
      <c r="B46" s="9" t="s">
        <v>73</v>
      </c>
      <c r="C46" s="10">
        <v>557309.5</v>
      </c>
    </row>
    <row r="47" spans="2:3" x14ac:dyDescent="0.3">
      <c r="B47" s="9" t="s">
        <v>60</v>
      </c>
      <c r="C47" s="10">
        <v>106107.1</v>
      </c>
    </row>
    <row r="48" spans="2:3" ht="15" thickBot="1" x14ac:dyDescent="0.35">
      <c r="B48" s="11" t="s">
        <v>22</v>
      </c>
      <c r="C48" s="12">
        <f>SUM(C45:C47)</f>
        <v>919300.92</v>
      </c>
    </row>
    <row r="49" spans="2:3" x14ac:dyDescent="0.3">
      <c r="B49" s="7" t="s">
        <v>85</v>
      </c>
      <c r="C49" s="8"/>
    </row>
    <row r="50" spans="2:3" x14ac:dyDescent="0.3">
      <c r="B50" s="9" t="s">
        <v>66</v>
      </c>
      <c r="C50" s="10">
        <v>44183.82</v>
      </c>
    </row>
    <row r="51" spans="2:3" x14ac:dyDescent="0.3">
      <c r="B51" s="9" t="s">
        <v>48</v>
      </c>
      <c r="C51" s="10">
        <v>149250.04999999999</v>
      </c>
    </row>
    <row r="52" spans="2:3" x14ac:dyDescent="0.3">
      <c r="B52" s="9" t="s">
        <v>33</v>
      </c>
      <c r="C52" s="10">
        <v>17201.8</v>
      </c>
    </row>
    <row r="53" spans="2:3" x14ac:dyDescent="0.3">
      <c r="B53" s="9" t="s">
        <v>67</v>
      </c>
      <c r="C53" s="10">
        <v>144650</v>
      </c>
    </row>
    <row r="54" spans="2:3" x14ac:dyDescent="0.3">
      <c r="B54" s="9" t="s">
        <v>68</v>
      </c>
      <c r="C54" s="10">
        <v>86966</v>
      </c>
    </row>
    <row r="55" spans="2:3" x14ac:dyDescent="0.3">
      <c r="B55" s="9" t="s">
        <v>69</v>
      </c>
      <c r="C55" s="10">
        <v>8527.2000000000007</v>
      </c>
    </row>
    <row r="56" spans="2:3" x14ac:dyDescent="0.3">
      <c r="B56" s="9" t="s">
        <v>70</v>
      </c>
      <c r="C56" s="10">
        <v>889562.8</v>
      </c>
    </row>
    <row r="57" spans="2:3" x14ac:dyDescent="0.3">
      <c r="B57" s="9" t="s">
        <v>71</v>
      </c>
      <c r="C57" s="10">
        <v>156288</v>
      </c>
    </row>
    <row r="58" spans="2:3" x14ac:dyDescent="0.3">
      <c r="B58" s="9" t="s">
        <v>39</v>
      </c>
      <c r="C58" s="10">
        <v>154192.5</v>
      </c>
    </row>
    <row r="59" spans="2:3" x14ac:dyDescent="0.3">
      <c r="B59" s="9" t="s">
        <v>36</v>
      </c>
      <c r="C59" s="10">
        <v>64586.5</v>
      </c>
    </row>
    <row r="60" spans="2:3" x14ac:dyDescent="0.3">
      <c r="B60" s="9" t="s">
        <v>72</v>
      </c>
      <c r="C60" s="10">
        <v>31703.759999999998</v>
      </c>
    </row>
    <row r="61" spans="2:3" x14ac:dyDescent="0.3">
      <c r="B61" s="9" t="s">
        <v>73</v>
      </c>
      <c r="C61" s="10">
        <v>2139747.2000000002</v>
      </c>
    </row>
    <row r="62" spans="2:3" x14ac:dyDescent="0.3">
      <c r="B62" s="9" t="s">
        <v>74</v>
      </c>
      <c r="C62" s="10">
        <v>1453516.42</v>
      </c>
    </row>
    <row r="63" spans="2:3" x14ac:dyDescent="0.3">
      <c r="B63" s="9" t="s">
        <v>60</v>
      </c>
      <c r="C63" s="10">
        <v>1831400.89</v>
      </c>
    </row>
    <row r="64" spans="2:3" ht="15" thickBot="1" x14ac:dyDescent="0.35">
      <c r="B64" s="11" t="s">
        <v>65</v>
      </c>
      <c r="C64" s="12">
        <f>SUM(C50:C63)</f>
        <v>7171776.9399999995</v>
      </c>
    </row>
    <row r="65" spans="2:3" x14ac:dyDescent="0.3">
      <c r="B65" s="7" t="s">
        <v>86</v>
      </c>
      <c r="C65" s="8"/>
    </row>
    <row r="66" spans="2:3" x14ac:dyDescent="0.3">
      <c r="B66" s="9" t="s">
        <v>48</v>
      </c>
      <c r="C66" s="10">
        <v>246235</v>
      </c>
    </row>
    <row r="67" spans="2:3" ht="15" thickBot="1" x14ac:dyDescent="0.35">
      <c r="B67" s="11" t="s">
        <v>75</v>
      </c>
      <c r="C67" s="12">
        <f>SUM(C66:C66)</f>
        <v>246235</v>
      </c>
    </row>
    <row r="68" spans="2:3" x14ac:dyDescent="0.3">
      <c r="B68" s="7" t="s">
        <v>87</v>
      </c>
      <c r="C68" s="8"/>
    </row>
    <row r="69" spans="2:3" x14ac:dyDescent="0.3">
      <c r="B69" s="9" t="s">
        <v>69</v>
      </c>
      <c r="C69" s="10">
        <v>489368</v>
      </c>
    </row>
    <row r="70" spans="2:3" x14ac:dyDescent="0.3">
      <c r="B70" s="9" t="s">
        <v>39</v>
      </c>
      <c r="C70" s="10">
        <v>3911765</v>
      </c>
    </row>
    <row r="71" spans="2:3" x14ac:dyDescent="0.3">
      <c r="B71" s="9" t="s">
        <v>10</v>
      </c>
      <c r="C71" s="10">
        <v>184965</v>
      </c>
    </row>
    <row r="72" spans="2:3" x14ac:dyDescent="0.3">
      <c r="B72" s="9" t="s">
        <v>74</v>
      </c>
      <c r="C72" s="10">
        <v>94568.76</v>
      </c>
    </row>
    <row r="73" spans="2:3" ht="15" thickBot="1" x14ac:dyDescent="0.35">
      <c r="B73" s="11" t="s">
        <v>88</v>
      </c>
      <c r="C73" s="12">
        <f>SUM(C69:C72)</f>
        <v>4680666.76</v>
      </c>
    </row>
    <row r="74" spans="2:3" x14ac:dyDescent="0.3">
      <c r="B74" s="7" t="s">
        <v>89</v>
      </c>
      <c r="C74" s="10"/>
    </row>
    <row r="75" spans="2:3" x14ac:dyDescent="0.3">
      <c r="B75" s="9" t="s">
        <v>58</v>
      </c>
      <c r="C75" s="10">
        <v>334400</v>
      </c>
    </row>
    <row r="76" spans="2:3" x14ac:dyDescent="0.3">
      <c r="B76" s="9" t="s">
        <v>62</v>
      </c>
      <c r="C76" s="10">
        <v>418000</v>
      </c>
    </row>
    <row r="77" spans="2:3" ht="15" thickBot="1" x14ac:dyDescent="0.35">
      <c r="B77" s="11" t="s">
        <v>43</v>
      </c>
      <c r="C77" s="12">
        <f>SUM(C75:C76)</f>
        <v>752400</v>
      </c>
    </row>
    <row r="78" spans="2:3" ht="15" thickBot="1" x14ac:dyDescent="0.35">
      <c r="B78" s="17" t="s">
        <v>46</v>
      </c>
      <c r="C78" s="18">
        <f>SUM(C77+C73+C67+C64+C48+C43+C39+C35+C31+C28+C23)</f>
        <v>26058193.919999998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59884.23</v>
      </c>
    </row>
    <row r="81" spans="2:3" ht="15" thickBot="1" x14ac:dyDescent="0.35">
      <c r="B81" s="11" t="s">
        <v>8</v>
      </c>
      <c r="C81" s="12">
        <f>SUM(C80:C80)</f>
        <v>59884.23</v>
      </c>
    </row>
    <row r="82" spans="2:3" x14ac:dyDescent="0.3">
      <c r="B82" s="7" t="s">
        <v>90</v>
      </c>
      <c r="C82" s="10"/>
    </row>
    <row r="83" spans="2:3" x14ac:dyDescent="0.3">
      <c r="B83" s="9" t="s">
        <v>91</v>
      </c>
      <c r="C83" s="10">
        <v>77937.87</v>
      </c>
    </row>
    <row r="84" spans="2:3" ht="15" thickBot="1" x14ac:dyDescent="0.35">
      <c r="B84" s="11" t="s">
        <v>92</v>
      </c>
      <c r="C84" s="12">
        <f>SUM(C83:C83)</f>
        <v>77937.87</v>
      </c>
    </row>
    <row r="85" spans="2:3" ht="16.2" thickBot="1" x14ac:dyDescent="0.35">
      <c r="B85" s="13" t="s">
        <v>11</v>
      </c>
      <c r="C85" s="14">
        <f>SUM(C84+C81+C78)</f>
        <v>26196016.02</v>
      </c>
    </row>
  </sheetData>
  <sortState xmlns:xlrd2="http://schemas.microsoft.com/office/spreadsheetml/2017/richdata2" ref="B50:C63">
    <sortCondition ref="B50:B6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94B0E-9B3D-4624-87D1-BC3B9C0F5B9F}">
  <dimension ref="B1:E155"/>
  <sheetViews>
    <sheetView workbookViewId="0">
      <selection sqref="A1:XFD1048576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93</v>
      </c>
    </row>
    <row r="4" spans="2:3" x14ac:dyDescent="0.3">
      <c r="B4" s="7" t="s">
        <v>94</v>
      </c>
      <c r="C4" s="8"/>
    </row>
    <row r="5" spans="2:3" ht="13.65" customHeight="1" x14ac:dyDescent="0.3">
      <c r="B5" s="9" t="s">
        <v>95</v>
      </c>
      <c r="C5" s="10">
        <v>238699.89</v>
      </c>
    </row>
    <row r="6" spans="2:3" ht="15" customHeight="1" x14ac:dyDescent="0.3">
      <c r="B6" s="9" t="s">
        <v>96</v>
      </c>
      <c r="C6" s="10">
        <v>2015448</v>
      </c>
    </row>
    <row r="7" spans="2:3" ht="15" customHeight="1" x14ac:dyDescent="0.3">
      <c r="B7" s="9" t="s">
        <v>97</v>
      </c>
      <c r="C7" s="10">
        <v>37094.400000000001</v>
      </c>
    </row>
    <row r="8" spans="2:3" ht="15" customHeight="1" x14ac:dyDescent="0.3">
      <c r="B8" s="9" t="s">
        <v>98</v>
      </c>
      <c r="C8" s="10">
        <v>327862.12</v>
      </c>
    </row>
    <row r="9" spans="2:3" ht="15" customHeight="1" x14ac:dyDescent="0.3">
      <c r="B9" s="9" t="s">
        <v>99</v>
      </c>
      <c r="C9" s="10">
        <v>32400</v>
      </c>
    </row>
    <row r="10" spans="2:3" ht="15" customHeight="1" x14ac:dyDescent="0.3">
      <c r="B10" s="9" t="s">
        <v>100</v>
      </c>
      <c r="C10" s="10">
        <v>22260</v>
      </c>
    </row>
    <row r="11" spans="2:3" ht="15" customHeight="1" x14ac:dyDescent="0.3">
      <c r="B11" s="9" t="s">
        <v>101</v>
      </c>
      <c r="C11" s="10">
        <v>148446</v>
      </c>
    </row>
    <row r="12" spans="2:3" ht="15" customHeight="1" x14ac:dyDescent="0.3">
      <c r="B12" s="9" t="s">
        <v>102</v>
      </c>
      <c r="C12" s="10">
        <v>75204</v>
      </c>
    </row>
    <row r="13" spans="2:3" ht="15" customHeight="1" x14ac:dyDescent="0.3">
      <c r="B13" s="9" t="s">
        <v>103</v>
      </c>
      <c r="C13" s="10">
        <v>60240</v>
      </c>
    </row>
    <row r="14" spans="2:3" ht="15" customHeight="1" x14ac:dyDescent="0.3">
      <c r="B14" s="9" t="s">
        <v>104</v>
      </c>
      <c r="C14" s="10">
        <v>182796</v>
      </c>
    </row>
    <row r="15" spans="2:3" ht="15" customHeight="1" x14ac:dyDescent="0.3">
      <c r="B15" s="9" t="s">
        <v>105</v>
      </c>
      <c r="C15" s="10">
        <v>111419.55</v>
      </c>
    </row>
    <row r="16" spans="2:3" ht="15" customHeight="1" x14ac:dyDescent="0.3">
      <c r="B16" s="9" t="s">
        <v>106</v>
      </c>
      <c r="C16" s="10">
        <v>10200</v>
      </c>
    </row>
    <row r="17" spans="2:3" ht="15" customHeight="1" x14ac:dyDescent="0.3">
      <c r="B17" s="9" t="s">
        <v>107</v>
      </c>
      <c r="C17" s="10">
        <v>74003.23</v>
      </c>
    </row>
    <row r="18" spans="2:3" ht="15" customHeight="1" x14ac:dyDescent="0.3">
      <c r="B18" s="9" t="s">
        <v>108</v>
      </c>
      <c r="C18" s="10">
        <v>252352.59</v>
      </c>
    </row>
    <row r="19" spans="2:3" ht="15" customHeight="1" x14ac:dyDescent="0.3">
      <c r="B19" s="9" t="s">
        <v>109</v>
      </c>
      <c r="C19" s="10">
        <v>246224.4</v>
      </c>
    </row>
    <row r="20" spans="2:3" ht="15" customHeight="1" x14ac:dyDescent="0.3">
      <c r="B20" s="9" t="s">
        <v>110</v>
      </c>
      <c r="C20" s="10">
        <v>387778.56</v>
      </c>
    </row>
    <row r="21" spans="2:3" ht="15" customHeight="1" x14ac:dyDescent="0.3">
      <c r="B21" s="9" t="s">
        <v>156</v>
      </c>
      <c r="C21" s="10">
        <v>5014395.6100000003</v>
      </c>
    </row>
    <row r="22" spans="2:3" ht="15" customHeight="1" x14ac:dyDescent="0.3">
      <c r="B22" s="9" t="s">
        <v>111</v>
      </c>
      <c r="C22" s="10">
        <v>1328664</v>
      </c>
    </row>
    <row r="23" spans="2:3" ht="15" customHeight="1" x14ac:dyDescent="0.3">
      <c r="B23" s="9" t="s">
        <v>112</v>
      </c>
      <c r="C23" s="10">
        <v>96360</v>
      </c>
    </row>
    <row r="24" spans="2:3" ht="15" customHeight="1" thickBot="1" x14ac:dyDescent="0.35">
      <c r="B24" s="11" t="s">
        <v>24</v>
      </c>
      <c r="C24" s="12">
        <f>SUM(C5:C23)</f>
        <v>10661848.35</v>
      </c>
    </row>
    <row r="25" spans="2:3" ht="15" customHeight="1" x14ac:dyDescent="0.3">
      <c r="B25" s="7" t="s">
        <v>113</v>
      </c>
      <c r="C25" s="8"/>
    </row>
    <row r="26" spans="2:3" ht="15" customHeight="1" x14ac:dyDescent="0.3">
      <c r="B26" s="9" t="s">
        <v>114</v>
      </c>
      <c r="C26" s="10">
        <v>1265</v>
      </c>
    </row>
    <row r="27" spans="2:3" ht="15" customHeight="1" x14ac:dyDescent="0.3">
      <c r="B27" s="9" t="s">
        <v>115</v>
      </c>
      <c r="C27" s="10">
        <v>183600</v>
      </c>
    </row>
    <row r="28" spans="2:3" ht="15" customHeight="1" x14ac:dyDescent="0.3">
      <c r="B28" s="9" t="s">
        <v>116</v>
      </c>
      <c r="C28" s="10">
        <v>115920</v>
      </c>
    </row>
    <row r="29" spans="2:3" ht="15" customHeight="1" x14ac:dyDescent="0.3">
      <c r="B29" s="9" t="s">
        <v>117</v>
      </c>
      <c r="C29" s="10">
        <v>46750</v>
      </c>
    </row>
    <row r="30" spans="2:3" ht="15" customHeight="1" x14ac:dyDescent="0.3">
      <c r="B30" s="9" t="s">
        <v>118</v>
      </c>
      <c r="C30" s="10">
        <v>86130</v>
      </c>
    </row>
    <row r="31" spans="2:3" ht="15" customHeight="1" x14ac:dyDescent="0.3">
      <c r="B31" s="9" t="s">
        <v>100</v>
      </c>
      <c r="C31" s="10">
        <v>1256.4000000000001</v>
      </c>
    </row>
    <row r="32" spans="2:3" ht="15" customHeight="1" x14ac:dyDescent="0.3">
      <c r="B32" s="9" t="s">
        <v>119</v>
      </c>
      <c r="C32" s="10">
        <v>24480</v>
      </c>
    </row>
    <row r="33" spans="2:3" ht="15" customHeight="1" x14ac:dyDescent="0.3">
      <c r="B33" s="9" t="s">
        <v>120</v>
      </c>
      <c r="C33" s="10">
        <v>227100</v>
      </c>
    </row>
    <row r="34" spans="2:3" ht="15" customHeight="1" x14ac:dyDescent="0.3">
      <c r="B34" s="9" t="s">
        <v>121</v>
      </c>
      <c r="C34" s="10">
        <v>21120</v>
      </c>
    </row>
    <row r="35" spans="2:3" ht="15" customHeight="1" x14ac:dyDescent="0.3">
      <c r="B35" s="9" t="s">
        <v>122</v>
      </c>
      <c r="C35" s="10">
        <v>84000</v>
      </c>
    </row>
    <row r="36" spans="2:3" ht="15" customHeight="1" x14ac:dyDescent="0.3">
      <c r="B36" s="9" t="s">
        <v>123</v>
      </c>
      <c r="C36" s="10">
        <v>51300</v>
      </c>
    </row>
    <row r="37" spans="2:3" ht="15" customHeight="1" x14ac:dyDescent="0.3">
      <c r="B37" s="9" t="s">
        <v>124</v>
      </c>
      <c r="C37" s="10">
        <v>189720</v>
      </c>
    </row>
    <row r="38" spans="2:3" ht="15" customHeight="1" x14ac:dyDescent="0.3">
      <c r="B38" s="9" t="s">
        <v>125</v>
      </c>
      <c r="C38" s="10">
        <v>20900</v>
      </c>
    </row>
    <row r="39" spans="2:3" ht="15" customHeight="1" x14ac:dyDescent="0.3">
      <c r="B39" s="9" t="s">
        <v>14</v>
      </c>
      <c r="C39" s="10">
        <v>82782.48</v>
      </c>
    </row>
    <row r="40" spans="2:3" ht="15" customHeight="1" x14ac:dyDescent="0.3">
      <c r="B40" s="9" t="s">
        <v>126</v>
      </c>
      <c r="C40" s="10">
        <v>45600</v>
      </c>
    </row>
    <row r="41" spans="2:3" ht="15" customHeight="1" x14ac:dyDescent="0.3">
      <c r="B41" s="9" t="s">
        <v>127</v>
      </c>
      <c r="C41" s="10">
        <v>6133.2</v>
      </c>
    </row>
    <row r="42" spans="2:3" ht="15" customHeight="1" x14ac:dyDescent="0.3">
      <c r="B42" s="9" t="s">
        <v>128</v>
      </c>
      <c r="C42" s="10">
        <v>88176</v>
      </c>
    </row>
    <row r="43" spans="2:3" ht="15" customHeight="1" x14ac:dyDescent="0.3">
      <c r="B43" s="9" t="s">
        <v>129</v>
      </c>
      <c r="C43" s="10">
        <v>15066</v>
      </c>
    </row>
    <row r="44" spans="2:3" ht="15" customHeight="1" x14ac:dyDescent="0.3">
      <c r="B44" s="9" t="s">
        <v>130</v>
      </c>
      <c r="C44" s="10">
        <v>4795.2</v>
      </c>
    </row>
    <row r="45" spans="2:3" ht="15" customHeight="1" x14ac:dyDescent="0.3">
      <c r="B45" s="9" t="s">
        <v>131</v>
      </c>
      <c r="C45" s="10">
        <v>39609.599999999999</v>
      </c>
    </row>
    <row r="46" spans="2:3" ht="15" customHeight="1" x14ac:dyDescent="0.3">
      <c r="B46" s="9" t="s">
        <v>132</v>
      </c>
      <c r="C46" s="10">
        <v>333964.79999999999</v>
      </c>
    </row>
    <row r="47" spans="2:3" ht="15" customHeight="1" x14ac:dyDescent="0.3">
      <c r="B47" s="9" t="s">
        <v>133</v>
      </c>
      <c r="C47" s="10">
        <v>383784</v>
      </c>
    </row>
    <row r="48" spans="2:3" ht="15" customHeight="1" x14ac:dyDescent="0.3">
      <c r="B48" s="9" t="s">
        <v>134</v>
      </c>
      <c r="C48" s="10">
        <v>6600</v>
      </c>
    </row>
    <row r="49" spans="2:3" ht="15" customHeight="1" x14ac:dyDescent="0.3">
      <c r="B49" s="9" t="s">
        <v>135</v>
      </c>
      <c r="C49" s="10">
        <v>420270.24</v>
      </c>
    </row>
    <row r="50" spans="2:3" ht="15" customHeight="1" x14ac:dyDescent="0.3">
      <c r="B50" s="9" t="s">
        <v>136</v>
      </c>
      <c r="C50" s="10">
        <v>88421.4</v>
      </c>
    </row>
    <row r="51" spans="2:3" ht="15" customHeight="1" x14ac:dyDescent="0.3">
      <c r="B51" s="9" t="s">
        <v>137</v>
      </c>
      <c r="C51" s="10">
        <v>189000</v>
      </c>
    </row>
    <row r="52" spans="2:3" ht="15" customHeight="1" x14ac:dyDescent="0.3">
      <c r="B52" s="9" t="s">
        <v>138</v>
      </c>
      <c r="C52" s="10">
        <v>3420</v>
      </c>
    </row>
    <row r="53" spans="2:3" ht="15" customHeight="1" x14ac:dyDescent="0.3">
      <c r="B53" s="9" t="s">
        <v>139</v>
      </c>
      <c r="C53" s="10">
        <v>81000</v>
      </c>
    </row>
    <row r="54" spans="2:3" ht="15" customHeight="1" x14ac:dyDescent="0.3">
      <c r="B54" s="9" t="s">
        <v>140</v>
      </c>
      <c r="C54" s="10">
        <v>16380</v>
      </c>
    </row>
    <row r="55" spans="2:3" ht="15" customHeight="1" x14ac:dyDescent="0.3">
      <c r="B55" s="9" t="s">
        <v>141</v>
      </c>
      <c r="C55" s="10">
        <v>652260</v>
      </c>
    </row>
    <row r="56" spans="2:3" ht="15" customHeight="1" thickBot="1" x14ac:dyDescent="0.35">
      <c r="B56" s="11" t="s">
        <v>155</v>
      </c>
      <c r="C56" s="12">
        <f>SUM(C26:C55)</f>
        <v>3510804.32</v>
      </c>
    </row>
    <row r="57" spans="2:3" ht="15" customHeight="1" x14ac:dyDescent="0.3">
      <c r="B57" s="7" t="s">
        <v>142</v>
      </c>
      <c r="C57" s="8"/>
    </row>
    <row r="58" spans="2:3" ht="15" customHeight="1" x14ac:dyDescent="0.3">
      <c r="B58" s="9" t="s">
        <v>136</v>
      </c>
      <c r="C58" s="10">
        <v>47640</v>
      </c>
    </row>
    <row r="59" spans="2:3" ht="15" customHeight="1" x14ac:dyDescent="0.3">
      <c r="B59" s="9" t="s">
        <v>143</v>
      </c>
      <c r="C59" s="10">
        <v>18744</v>
      </c>
    </row>
    <row r="60" spans="2:3" ht="15" customHeight="1" x14ac:dyDescent="0.3">
      <c r="B60" s="9" t="s">
        <v>144</v>
      </c>
      <c r="C60" s="10">
        <v>38760</v>
      </c>
    </row>
    <row r="61" spans="2:3" ht="15" customHeight="1" thickBot="1" x14ac:dyDescent="0.35">
      <c r="B61" s="11" t="s">
        <v>154</v>
      </c>
      <c r="C61" s="12">
        <f>SUM(C58:C60)</f>
        <v>105144</v>
      </c>
    </row>
    <row r="62" spans="2:3" ht="15" customHeight="1" x14ac:dyDescent="0.3">
      <c r="B62" s="7" t="s">
        <v>145</v>
      </c>
      <c r="C62" s="8"/>
    </row>
    <row r="63" spans="2:3" ht="15" customHeight="1" x14ac:dyDescent="0.3">
      <c r="B63" s="9" t="s">
        <v>146</v>
      </c>
      <c r="C63" s="10">
        <v>423170</v>
      </c>
    </row>
    <row r="64" spans="2:3" ht="15" customHeight="1" thickBot="1" x14ac:dyDescent="0.35">
      <c r="B64" s="11" t="s">
        <v>45</v>
      </c>
      <c r="C64" s="12">
        <f>SUM(C63:C63)</f>
        <v>423170</v>
      </c>
    </row>
    <row r="65" spans="2:3" ht="15" customHeight="1" x14ac:dyDescent="0.3">
      <c r="B65" s="7" t="s">
        <v>147</v>
      </c>
      <c r="C65" s="8"/>
    </row>
    <row r="66" spans="2:3" ht="15" customHeight="1" x14ac:dyDescent="0.3">
      <c r="B66" s="9" t="s">
        <v>148</v>
      </c>
      <c r="C66" s="10">
        <v>12540</v>
      </c>
    </row>
    <row r="67" spans="2:3" ht="15" customHeight="1" x14ac:dyDescent="0.3">
      <c r="B67" s="9" t="s">
        <v>107</v>
      </c>
      <c r="C67" s="10">
        <v>72110.720000000001</v>
      </c>
    </row>
    <row r="68" spans="2:3" ht="15" customHeight="1" thickBot="1" x14ac:dyDescent="0.35">
      <c r="B68" s="11" t="s">
        <v>75</v>
      </c>
      <c r="C68" s="12">
        <f>SUM(C66:C67)</f>
        <v>84650.72</v>
      </c>
    </row>
    <row r="69" spans="2:3" ht="15" customHeight="1" x14ac:dyDescent="0.3">
      <c r="B69" s="7" t="s">
        <v>149</v>
      </c>
      <c r="C69" s="8"/>
    </row>
    <row r="70" spans="2:3" ht="16.5" customHeight="1" x14ac:dyDescent="0.3">
      <c r="B70" s="9" t="s">
        <v>150</v>
      </c>
      <c r="C70" s="10">
        <v>38278.230000000003</v>
      </c>
    </row>
    <row r="71" spans="2:3" x14ac:dyDescent="0.3">
      <c r="B71" s="9" t="s">
        <v>151</v>
      </c>
      <c r="C71" s="10">
        <v>175007.53</v>
      </c>
    </row>
    <row r="72" spans="2:3" ht="15" thickBot="1" x14ac:dyDescent="0.35">
      <c r="B72" s="11" t="s">
        <v>153</v>
      </c>
      <c r="C72" s="12">
        <f>SUM(C70:C71)</f>
        <v>213285.76000000001</v>
      </c>
    </row>
    <row r="73" spans="2:3" x14ac:dyDescent="0.3">
      <c r="B73" s="7" t="s">
        <v>157</v>
      </c>
      <c r="C73" s="8"/>
    </row>
    <row r="74" spans="2:3" x14ac:dyDescent="0.3">
      <c r="B74" s="9" t="s">
        <v>158</v>
      </c>
      <c r="C74" s="10">
        <v>63.03</v>
      </c>
    </row>
    <row r="75" spans="2:3" ht="15" thickBot="1" x14ac:dyDescent="0.35">
      <c r="B75" s="11" t="s">
        <v>153</v>
      </c>
      <c r="C75" s="12">
        <f>SUM(C74:C74)</f>
        <v>63.03</v>
      </c>
    </row>
    <row r="76" spans="2:3" ht="16.2" thickBot="1" x14ac:dyDescent="0.35">
      <c r="B76" s="13" t="s">
        <v>152</v>
      </c>
      <c r="C76" s="14">
        <f>SUM(C75+C72+C68+C64+C61+C56+C24)</f>
        <v>14998966.18</v>
      </c>
    </row>
    <row r="78" spans="2:3" x14ac:dyDescent="0.3">
      <c r="B78" s="20"/>
    </row>
    <row r="79" spans="2:3" x14ac:dyDescent="0.3">
      <c r="B79" s="20"/>
    </row>
    <row r="80" spans="2:3" x14ac:dyDescent="0.3">
      <c r="B80" s="20"/>
    </row>
    <row r="81" spans="2:2" x14ac:dyDescent="0.3">
      <c r="B81" s="20"/>
    </row>
    <row r="82" spans="2:2" x14ac:dyDescent="0.3">
      <c r="B82" s="20"/>
    </row>
    <row r="83" spans="2:2" x14ac:dyDescent="0.3">
      <c r="B83" s="20"/>
    </row>
    <row r="84" spans="2:2" x14ac:dyDescent="0.3">
      <c r="B84" s="20"/>
    </row>
    <row r="85" spans="2:2" x14ac:dyDescent="0.3">
      <c r="B85" s="20"/>
    </row>
    <row r="86" spans="2:2" x14ac:dyDescent="0.3">
      <c r="B86" s="20"/>
    </row>
    <row r="87" spans="2:2" x14ac:dyDescent="0.3">
      <c r="B87" s="20"/>
    </row>
    <row r="88" spans="2:2" x14ac:dyDescent="0.3">
      <c r="B88" s="20"/>
    </row>
    <row r="91" spans="2:2" x14ac:dyDescent="0.3">
      <c r="B91" s="20"/>
    </row>
    <row r="92" spans="2:2" x14ac:dyDescent="0.3">
      <c r="B92" s="20"/>
    </row>
    <row r="93" spans="2:2" x14ac:dyDescent="0.3">
      <c r="B93" s="20"/>
    </row>
    <row r="94" spans="2:2" x14ac:dyDescent="0.3">
      <c r="B94" s="20"/>
    </row>
    <row r="95" spans="2:2" x14ac:dyDescent="0.3">
      <c r="B95" s="20"/>
    </row>
    <row r="96" spans="2:2" x14ac:dyDescent="0.3">
      <c r="B96" s="20"/>
    </row>
    <row r="97" spans="2:2" x14ac:dyDescent="0.3">
      <c r="B97" s="20"/>
    </row>
    <row r="98" spans="2:2" x14ac:dyDescent="0.3">
      <c r="B98" s="20"/>
    </row>
    <row r="101" spans="2:2" x14ac:dyDescent="0.3">
      <c r="B101" s="20"/>
    </row>
    <row r="151" spans="5:5" x14ac:dyDescent="0.3">
      <c r="E151" s="15"/>
    </row>
    <row r="152" spans="5:5" x14ac:dyDescent="0.3">
      <c r="E152" s="15"/>
    </row>
    <row r="153" spans="5:5" x14ac:dyDescent="0.3">
      <c r="E153" s="15"/>
    </row>
    <row r="154" spans="5:5" x14ac:dyDescent="0.3">
      <c r="E154" s="15"/>
    </row>
    <row r="155" spans="5:5" x14ac:dyDescent="0.3">
      <c r="E155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4F70-5130-4F74-86CA-B34633580FBD}">
  <dimension ref="B1:C7"/>
  <sheetViews>
    <sheetView workbookViewId="0">
      <selection activeCell="B23" sqref="B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159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145340</v>
      </c>
    </row>
    <row r="6" spans="2:3" ht="15" thickBot="1" x14ac:dyDescent="0.35">
      <c r="B6" s="11" t="s">
        <v>8</v>
      </c>
      <c r="C6" s="12">
        <f>SUM(C5:C5)</f>
        <v>145340</v>
      </c>
    </row>
    <row r="7" spans="2:3" ht="16.2" thickBot="1" x14ac:dyDescent="0.35">
      <c r="B7" s="13" t="s">
        <v>11</v>
      </c>
      <c r="C7" s="14">
        <f>SUM(C6)</f>
        <v>145340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8D29B-5E92-44CA-941A-2D76D1730146}">
  <dimension ref="B1:C61"/>
  <sheetViews>
    <sheetView topLeftCell="A37" workbookViewId="0">
      <selection activeCell="H5" sqref="H5"/>
    </sheetView>
  </sheetViews>
  <sheetFormatPr defaultRowHeight="14.4" x14ac:dyDescent="0.3"/>
  <cols>
    <col min="1" max="1" width="5.109375" customWidth="1"/>
    <col min="2" max="2" width="50.2187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160</v>
      </c>
    </row>
    <row r="5" spans="2:3" x14ac:dyDescent="0.3">
      <c r="B5" s="7" t="s">
        <v>161</v>
      </c>
      <c r="C5" s="8"/>
    </row>
    <row r="6" spans="2:3" x14ac:dyDescent="0.3">
      <c r="B6" s="9" t="s">
        <v>129</v>
      </c>
      <c r="C6" s="10">
        <v>1481657.87</v>
      </c>
    </row>
    <row r="7" spans="2:3" ht="15" thickBot="1" x14ac:dyDescent="0.35">
      <c r="B7" s="11" t="s">
        <v>11</v>
      </c>
      <c r="C7" s="12">
        <f>SUM(C6:C6)</f>
        <v>1481657.87</v>
      </c>
    </row>
    <row r="8" spans="2:3" x14ac:dyDescent="0.3">
      <c r="B8" s="7" t="s">
        <v>162</v>
      </c>
      <c r="C8" s="8"/>
    </row>
    <row r="9" spans="2:3" x14ac:dyDescent="0.3">
      <c r="B9" s="9" t="s">
        <v>163</v>
      </c>
      <c r="C9" s="10">
        <v>32771.199999999997</v>
      </c>
    </row>
    <row r="10" spans="2:3" ht="15" thickBot="1" x14ac:dyDescent="0.35">
      <c r="B10" s="11" t="s">
        <v>11</v>
      </c>
      <c r="C10" s="12">
        <f>SUM(C9:C9)</f>
        <v>32771.199999999997</v>
      </c>
    </row>
    <row r="11" spans="2:3" x14ac:dyDescent="0.3">
      <c r="B11" s="7" t="s">
        <v>164</v>
      </c>
      <c r="C11" s="8"/>
    </row>
    <row r="12" spans="2:3" x14ac:dyDescent="0.3">
      <c r="B12" s="9" t="s">
        <v>64</v>
      </c>
      <c r="C12" s="10">
        <v>873290</v>
      </c>
    </row>
    <row r="13" spans="2:3" x14ac:dyDescent="0.3">
      <c r="B13" s="9" t="s">
        <v>165</v>
      </c>
      <c r="C13" s="10">
        <v>17600</v>
      </c>
    </row>
    <row r="14" spans="2:3" ht="15" thickBot="1" x14ac:dyDescent="0.35">
      <c r="B14" s="11" t="s">
        <v>11</v>
      </c>
      <c r="C14" s="12">
        <f>SUM(C12:C13)</f>
        <v>890890</v>
      </c>
    </row>
    <row r="15" spans="2:3" x14ac:dyDescent="0.3">
      <c r="B15" s="7" t="s">
        <v>166</v>
      </c>
      <c r="C15" s="8"/>
    </row>
    <row r="16" spans="2:3" x14ac:dyDescent="0.3">
      <c r="B16" s="9" t="s">
        <v>167</v>
      </c>
      <c r="C16" s="10">
        <v>32700</v>
      </c>
    </row>
    <row r="17" spans="2:3" x14ac:dyDescent="0.3">
      <c r="B17" s="9" t="s">
        <v>168</v>
      </c>
      <c r="C17" s="10">
        <v>1436640</v>
      </c>
    </row>
    <row r="18" spans="2:3" x14ac:dyDescent="0.3">
      <c r="B18" s="9" t="s">
        <v>169</v>
      </c>
      <c r="C18" s="10">
        <v>17600</v>
      </c>
    </row>
    <row r="19" spans="2:3" x14ac:dyDescent="0.3">
      <c r="B19" s="9" t="s">
        <v>170</v>
      </c>
      <c r="C19" s="10">
        <v>38293.199999999997</v>
      </c>
    </row>
    <row r="20" spans="2:3" x14ac:dyDescent="0.3">
      <c r="B20" s="9" t="s">
        <v>171</v>
      </c>
      <c r="C20" s="10">
        <v>21480</v>
      </c>
    </row>
    <row r="21" spans="2:3" x14ac:dyDescent="0.3">
      <c r="B21" s="9" t="s">
        <v>121</v>
      </c>
      <c r="C21" s="10">
        <v>6050</v>
      </c>
    </row>
    <row r="22" spans="2:3" x14ac:dyDescent="0.3">
      <c r="B22" s="9" t="s">
        <v>172</v>
      </c>
      <c r="C22" s="10">
        <v>58464</v>
      </c>
    </row>
    <row r="23" spans="2:3" x14ac:dyDescent="0.3">
      <c r="B23" s="9" t="s">
        <v>173</v>
      </c>
      <c r="C23" s="10">
        <v>16800</v>
      </c>
    </row>
    <row r="24" spans="2:3" x14ac:dyDescent="0.3">
      <c r="B24" s="9" t="s">
        <v>174</v>
      </c>
      <c r="C24" s="10">
        <v>25200</v>
      </c>
    </row>
    <row r="25" spans="2:3" x14ac:dyDescent="0.3">
      <c r="B25" s="9" t="s">
        <v>175</v>
      </c>
      <c r="C25" s="10">
        <v>23268</v>
      </c>
    </row>
    <row r="26" spans="2:3" x14ac:dyDescent="0.3">
      <c r="B26" s="9" t="s">
        <v>176</v>
      </c>
      <c r="C26" s="10">
        <v>137313</v>
      </c>
    </row>
    <row r="27" spans="2:3" x14ac:dyDescent="0.3">
      <c r="B27" s="9" t="s">
        <v>177</v>
      </c>
      <c r="C27" s="10">
        <v>338450</v>
      </c>
    </row>
    <row r="28" spans="2:3" x14ac:dyDescent="0.3">
      <c r="B28" s="9" t="s">
        <v>178</v>
      </c>
      <c r="C28" s="10">
        <v>640700.81999999995</v>
      </c>
    </row>
    <row r="29" spans="2:3" x14ac:dyDescent="0.3">
      <c r="B29" s="9" t="s">
        <v>179</v>
      </c>
      <c r="C29" s="10">
        <v>181200</v>
      </c>
    </row>
    <row r="30" spans="2:3" x14ac:dyDescent="0.3">
      <c r="B30" s="9" t="s">
        <v>180</v>
      </c>
      <c r="C30" s="10">
        <v>2562</v>
      </c>
    </row>
    <row r="31" spans="2:3" x14ac:dyDescent="0.3">
      <c r="B31" s="9" t="s">
        <v>181</v>
      </c>
      <c r="C31" s="10">
        <v>28080</v>
      </c>
    </row>
    <row r="32" spans="2:3" x14ac:dyDescent="0.3">
      <c r="B32" s="9" t="s">
        <v>182</v>
      </c>
      <c r="C32" s="10">
        <v>164400</v>
      </c>
    </row>
    <row r="33" spans="2:3" x14ac:dyDescent="0.3">
      <c r="B33" s="9" t="s">
        <v>183</v>
      </c>
      <c r="C33" s="10">
        <v>5022</v>
      </c>
    </row>
    <row r="34" spans="2:3" x14ac:dyDescent="0.3">
      <c r="B34" s="9" t="s">
        <v>184</v>
      </c>
      <c r="C34" s="10">
        <v>43200</v>
      </c>
    </row>
    <row r="35" spans="2:3" x14ac:dyDescent="0.3">
      <c r="B35" s="9" t="s">
        <v>185</v>
      </c>
      <c r="C35" s="10">
        <v>135852</v>
      </c>
    </row>
    <row r="36" spans="2:3" x14ac:dyDescent="0.3">
      <c r="B36" s="9" t="s">
        <v>186</v>
      </c>
      <c r="C36" s="10">
        <v>84000</v>
      </c>
    </row>
    <row r="37" spans="2:3" x14ac:dyDescent="0.3">
      <c r="B37" s="9" t="s">
        <v>187</v>
      </c>
      <c r="C37" s="10">
        <v>34966.559999999998</v>
      </c>
    </row>
    <row r="38" spans="2:3" x14ac:dyDescent="0.3">
      <c r="B38" s="9" t="s">
        <v>188</v>
      </c>
      <c r="C38" s="10">
        <v>50579.4</v>
      </c>
    </row>
    <row r="39" spans="2:3" x14ac:dyDescent="0.3">
      <c r="B39" s="9" t="s">
        <v>189</v>
      </c>
      <c r="C39" s="10">
        <v>722950</v>
      </c>
    </row>
    <row r="40" spans="2:3" x14ac:dyDescent="0.3">
      <c r="B40" s="9" t="s">
        <v>190</v>
      </c>
      <c r="C40" s="10">
        <v>336600</v>
      </c>
    </row>
    <row r="41" spans="2:3" x14ac:dyDescent="0.3">
      <c r="B41" s="9" t="s">
        <v>191</v>
      </c>
      <c r="C41" s="10">
        <v>736905.36</v>
      </c>
    </row>
    <row r="42" spans="2:3" x14ac:dyDescent="0.3">
      <c r="B42" s="9" t="s">
        <v>192</v>
      </c>
      <c r="C42" s="10">
        <v>2508</v>
      </c>
    </row>
    <row r="43" spans="2:3" x14ac:dyDescent="0.3">
      <c r="B43" s="9" t="s">
        <v>193</v>
      </c>
      <c r="C43" s="10">
        <v>102600</v>
      </c>
    </row>
    <row r="44" spans="2:3" x14ac:dyDescent="0.3">
      <c r="B44" s="9" t="s">
        <v>194</v>
      </c>
      <c r="C44" s="10">
        <v>15000</v>
      </c>
    </row>
    <row r="45" spans="2:3" x14ac:dyDescent="0.3">
      <c r="B45" s="9" t="s">
        <v>195</v>
      </c>
      <c r="C45" s="10">
        <v>195072</v>
      </c>
    </row>
    <row r="46" spans="2:3" x14ac:dyDescent="0.3">
      <c r="B46" s="9" t="s">
        <v>196</v>
      </c>
      <c r="C46" s="10">
        <v>41436</v>
      </c>
    </row>
    <row r="47" spans="2:3" ht="15" thickBot="1" x14ac:dyDescent="0.35">
      <c r="B47" s="11" t="s">
        <v>11</v>
      </c>
      <c r="C47" s="12">
        <f>SUM(C16:C46)</f>
        <v>5675892.3400000008</v>
      </c>
    </row>
    <row r="48" spans="2:3" x14ac:dyDescent="0.3">
      <c r="B48" s="7" t="s">
        <v>197</v>
      </c>
      <c r="C48" s="8"/>
    </row>
    <row r="49" spans="2:3" x14ac:dyDescent="0.3">
      <c r="B49" s="9" t="s">
        <v>63</v>
      </c>
      <c r="C49" s="10">
        <v>56640</v>
      </c>
    </row>
    <row r="50" spans="2:3" x14ac:dyDescent="0.3">
      <c r="B50" s="9" t="s">
        <v>198</v>
      </c>
      <c r="C50" s="10">
        <v>59569.8</v>
      </c>
    </row>
    <row r="51" spans="2:3" ht="15" thickBot="1" x14ac:dyDescent="0.35">
      <c r="B51" s="11" t="s">
        <v>11</v>
      </c>
      <c r="C51" s="12">
        <f>SUM(C49:C50)</f>
        <v>116209.8</v>
      </c>
    </row>
    <row r="52" spans="2:3" x14ac:dyDescent="0.3">
      <c r="B52" s="7" t="s">
        <v>199</v>
      </c>
      <c r="C52" s="8"/>
    </row>
    <row r="53" spans="2:3" x14ac:dyDescent="0.3">
      <c r="B53" s="9" t="s">
        <v>191</v>
      </c>
      <c r="C53" s="10">
        <v>797982.68</v>
      </c>
    </row>
    <row r="54" spans="2:3" ht="15" thickBot="1" x14ac:dyDescent="0.35">
      <c r="B54" s="11" t="s">
        <v>11</v>
      </c>
      <c r="C54" s="12">
        <f>SUM(C53:C53)</f>
        <v>797982.68</v>
      </c>
    </row>
    <row r="55" spans="2:3" x14ac:dyDescent="0.3">
      <c r="B55" s="7" t="s">
        <v>157</v>
      </c>
      <c r="C55" s="8"/>
    </row>
    <row r="56" spans="2:3" x14ac:dyDescent="0.3">
      <c r="B56" s="9" t="s">
        <v>158</v>
      </c>
      <c r="C56" s="10">
        <v>1314.06</v>
      </c>
    </row>
    <row r="57" spans="2:3" ht="15" thickBot="1" x14ac:dyDescent="0.35">
      <c r="B57" s="11" t="s">
        <v>11</v>
      </c>
      <c r="C57" s="12">
        <f>SUM(C56:C56)</f>
        <v>1314.06</v>
      </c>
    </row>
    <row r="58" spans="2:3" x14ac:dyDescent="0.3">
      <c r="B58" s="7" t="s">
        <v>200</v>
      </c>
      <c r="C58" s="8"/>
    </row>
    <row r="59" spans="2:3" x14ac:dyDescent="0.3">
      <c r="B59" s="9" t="s">
        <v>201</v>
      </c>
      <c r="C59" s="10">
        <v>355129.63</v>
      </c>
    </row>
    <row r="60" spans="2:3" ht="15" thickBot="1" x14ac:dyDescent="0.35">
      <c r="B60" s="11" t="s">
        <v>11</v>
      </c>
      <c r="C60" s="12">
        <f>SUM(C59:C59)</f>
        <v>355129.63</v>
      </c>
    </row>
    <row r="61" spans="2:3" ht="16.2" thickBot="1" x14ac:dyDescent="0.35">
      <c r="B61" s="13" t="s">
        <v>11</v>
      </c>
      <c r="C61" s="14">
        <f>SUM(C60+C57+C54+C51+C47+C14+C10+C7)</f>
        <v>9351847.5800000019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1380C-F4F8-48C9-8058-F95D9CA7229D}">
  <dimension ref="B1:C11"/>
  <sheetViews>
    <sheetView workbookViewId="0">
      <selection activeCell="B4" sqref="B4:C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202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8450</v>
      </c>
    </row>
    <row r="6" spans="2:3" x14ac:dyDescent="0.3">
      <c r="B6" s="9" t="s">
        <v>7</v>
      </c>
      <c r="C6" s="10">
        <v>19376.68</v>
      </c>
    </row>
    <row r="7" spans="2:3" ht="15" thickBot="1" x14ac:dyDescent="0.35">
      <c r="B7" s="11" t="s">
        <v>8</v>
      </c>
      <c r="C7" s="12">
        <f>SUM(C5:C6)</f>
        <v>27826.68</v>
      </c>
    </row>
    <row r="8" spans="2:3" x14ac:dyDescent="0.3">
      <c r="B8" s="7" t="s">
        <v>204</v>
      </c>
      <c r="C8" s="8"/>
    </row>
    <row r="9" spans="2:3" x14ac:dyDescent="0.3">
      <c r="B9" s="9" t="s">
        <v>203</v>
      </c>
      <c r="C9" s="10">
        <v>5877688</v>
      </c>
    </row>
    <row r="10" spans="2:3" ht="15" thickBot="1" x14ac:dyDescent="0.35">
      <c r="B10" s="11" t="s">
        <v>205</v>
      </c>
      <c r="C10" s="12">
        <f>SUM(C9:C9)</f>
        <v>5877688</v>
      </c>
    </row>
    <row r="11" spans="2:3" ht="16.2" thickBot="1" x14ac:dyDescent="0.35">
      <c r="B11" s="13" t="s">
        <v>11</v>
      </c>
      <c r="C11" s="14">
        <f>SUM(C10+C7)</f>
        <v>5905514.6799999997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01.08.2025.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  <vt:lpstr>18.08.2025.</vt:lpstr>
      <vt:lpstr>19.08.2025.</vt:lpstr>
      <vt:lpstr>20.08.2025.</vt:lpstr>
      <vt:lpstr>21.08.2025.</vt:lpstr>
      <vt:lpstr>22.08.2025.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2025-08-25T06:57:26Z</dcterms:modified>
</cp:coreProperties>
</file>